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4075" windowHeight="19140"/>
  </bookViews>
  <sheets>
    <sheet name="analysis" sheetId="5" r:id="rId1"/>
    <sheet name="~150602_BACKUP" sheetId="1" r:id="rId2"/>
    <sheet name="edited data" sheetId="4" r:id="rId3"/>
  </sheets>
  <externalReferences>
    <externalReference r:id="rId4"/>
  </externalReferences>
  <definedNames>
    <definedName name="Areneuse_Mill_Dam">'edited data'!$C$2:$C$9</definedName>
    <definedName name="DATE">#REF!</definedName>
    <definedName name="DATES">#REF!</definedName>
    <definedName name="Knobbs_Creek">'edited data'!$D$2:$D$16</definedName>
    <definedName name="Newbegun_Creek">'edited data'!$F$2:$F$13</definedName>
    <definedName name="Pasquotank_River">'edited data'!$B$2:$B$32</definedName>
    <definedName name="POINT">#REF!</definedName>
    <definedName name="POINTS">#REF!</definedName>
    <definedName name="RIVER">'edited data'!$A$2:$A$6</definedName>
    <definedName name="Sawyers_Creek">'edited data'!$E$2:$E$11</definedName>
    <definedName name="TEST">#REF!</definedName>
    <definedName name="TESTS">#REF!</definedName>
    <definedName name="WATER__TEST">'edited data'!$G$2:$G$11</definedName>
    <definedName name="Water_Test">'edited data'!$G$2:$G$6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2" i="1" l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R120" i="1"/>
  <c r="O120" i="1"/>
  <c r="I120" i="1"/>
  <c r="R119" i="1"/>
  <c r="O119" i="1"/>
  <c r="I119" i="1"/>
  <c r="R118" i="1"/>
  <c r="O118" i="1"/>
  <c r="I118" i="1"/>
  <c r="R117" i="1"/>
  <c r="O117" i="1"/>
  <c r="I117" i="1"/>
  <c r="R116" i="1"/>
  <c r="O116" i="1"/>
  <c r="I116" i="1"/>
  <c r="R115" i="1"/>
  <c r="O115" i="1"/>
  <c r="I115" i="1"/>
  <c r="R114" i="1"/>
  <c r="O114" i="1"/>
  <c r="I114" i="1"/>
  <c r="R113" i="1"/>
  <c r="O113" i="1"/>
  <c r="I113" i="1"/>
  <c r="R112" i="1"/>
  <c r="O112" i="1"/>
  <c r="I112" i="1"/>
  <c r="R111" i="1"/>
  <c r="O111" i="1"/>
  <c r="I111" i="1"/>
  <c r="R110" i="1"/>
  <c r="O110" i="1"/>
  <c r="I110" i="1"/>
  <c r="R109" i="1"/>
  <c r="O109" i="1"/>
  <c r="I109" i="1"/>
  <c r="R108" i="1"/>
  <c r="O108" i="1"/>
  <c r="I108" i="1"/>
  <c r="R107" i="1"/>
  <c r="O107" i="1"/>
  <c r="I107" i="1"/>
  <c r="R106" i="1"/>
  <c r="O106" i="1"/>
  <c r="I106" i="1"/>
  <c r="R105" i="1"/>
  <c r="O105" i="1"/>
  <c r="I105" i="1"/>
  <c r="R104" i="1"/>
  <c r="O104" i="1"/>
  <c r="I104" i="1"/>
  <c r="R103" i="1"/>
  <c r="O103" i="1"/>
  <c r="I103" i="1"/>
  <c r="R102" i="1"/>
  <c r="O102" i="1"/>
  <c r="I102" i="1"/>
  <c r="R101" i="1"/>
  <c r="O101" i="1"/>
  <c r="I101" i="1"/>
  <c r="R100" i="1"/>
  <c r="O100" i="1"/>
  <c r="I100" i="1"/>
  <c r="R99" i="1"/>
  <c r="O99" i="1"/>
  <c r="I99" i="1"/>
  <c r="R98" i="1"/>
  <c r="O98" i="1"/>
  <c r="I98" i="1"/>
  <c r="R97" i="1"/>
  <c r="O97" i="1"/>
  <c r="I97" i="1"/>
  <c r="R96" i="1"/>
  <c r="O96" i="1"/>
  <c r="I96" i="1"/>
  <c r="R95" i="1"/>
  <c r="O95" i="1"/>
  <c r="I95" i="1"/>
  <c r="R94" i="1"/>
  <c r="O94" i="1"/>
  <c r="I94" i="1"/>
  <c r="R93" i="1"/>
  <c r="O93" i="1"/>
  <c r="I93" i="1"/>
  <c r="R92" i="1"/>
  <c r="O92" i="1"/>
  <c r="I92" i="1"/>
  <c r="R91" i="1"/>
  <c r="O91" i="1"/>
  <c r="I91" i="1"/>
  <c r="R90" i="1"/>
  <c r="O90" i="1"/>
  <c r="I90" i="1"/>
  <c r="R89" i="1"/>
  <c r="O89" i="1"/>
  <c r="I89" i="1"/>
  <c r="R88" i="1"/>
  <c r="O88" i="1"/>
  <c r="I88" i="1"/>
  <c r="R87" i="1"/>
  <c r="O87" i="1"/>
  <c r="I87" i="1"/>
  <c r="R86" i="1"/>
  <c r="O86" i="1"/>
  <c r="I86" i="1"/>
  <c r="R85" i="1"/>
  <c r="O85" i="1"/>
  <c r="I85" i="1"/>
  <c r="R84" i="1"/>
  <c r="O84" i="1"/>
  <c r="I84" i="1"/>
  <c r="R83" i="1"/>
  <c r="O83" i="1"/>
  <c r="I83" i="1"/>
  <c r="R82" i="1"/>
  <c r="O82" i="1"/>
  <c r="I82" i="1"/>
  <c r="R81" i="1"/>
  <c r="O81" i="1"/>
  <c r="I81" i="1"/>
  <c r="R80" i="1"/>
  <c r="O80" i="1"/>
  <c r="I80" i="1"/>
  <c r="R79" i="1"/>
  <c r="O79" i="1"/>
  <c r="I79" i="1"/>
  <c r="R78" i="1"/>
  <c r="O78" i="1"/>
  <c r="I78" i="1"/>
  <c r="K8" i="4"/>
  <c r="Q3" i="4"/>
  <c r="G7" i="5"/>
  <c r="Q4" i="4"/>
  <c r="G8" i="5"/>
  <c r="Q5" i="4"/>
  <c r="G9" i="5"/>
  <c r="Q6" i="4"/>
  <c r="G10" i="5"/>
  <c r="Q7" i="4"/>
  <c r="G11" i="5"/>
  <c r="Q8" i="4"/>
  <c r="G12" i="5"/>
  <c r="Q9" i="4"/>
  <c r="G13" i="5"/>
  <c r="Q10" i="4"/>
  <c r="G14" i="5"/>
  <c r="Z3" i="4"/>
  <c r="AG3" i="4"/>
  <c r="Y3" i="4"/>
  <c r="F7" i="5"/>
  <c r="P3" i="4"/>
  <c r="R3" i="4"/>
  <c r="S3" i="4"/>
  <c r="T3" i="4"/>
  <c r="U3" i="4"/>
  <c r="V3" i="4"/>
  <c r="W3" i="4"/>
  <c r="X3" i="4"/>
  <c r="AA3" i="4"/>
  <c r="AB3" i="4"/>
  <c r="AC3" i="4"/>
  <c r="AD3" i="4"/>
  <c r="AE3" i="4"/>
  <c r="AF3" i="4"/>
  <c r="AH3" i="4"/>
  <c r="AI3" i="4"/>
  <c r="AJ3" i="4"/>
  <c r="AK3" i="4"/>
  <c r="AL3" i="4"/>
  <c r="AM3" i="4"/>
  <c r="P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P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P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P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P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P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P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F8" i="5"/>
  <c r="F9" i="5"/>
  <c r="F10" i="5"/>
  <c r="F11" i="5"/>
  <c r="F12" i="5"/>
  <c r="F13" i="5"/>
  <c r="F14" i="5"/>
</calcChain>
</file>

<file path=xl/sharedStrings.xml><?xml version="1.0" encoding="utf-8"?>
<sst xmlns="http://schemas.openxmlformats.org/spreadsheetml/2006/main" count="1716" uniqueCount="124">
  <si>
    <t>Newbegun Creek</t>
  </si>
  <si>
    <t>N1</t>
  </si>
  <si>
    <t xml:space="preserve">   </t>
  </si>
  <si>
    <t>N2</t>
  </si>
  <si>
    <t>N3</t>
  </si>
  <si>
    <t>N4</t>
  </si>
  <si>
    <t>N5</t>
  </si>
  <si>
    <t>N6</t>
  </si>
  <si>
    <t>N7</t>
  </si>
  <si>
    <t>N8</t>
  </si>
  <si>
    <t>N9</t>
  </si>
  <si>
    <t>N9a</t>
  </si>
  <si>
    <t>N10</t>
  </si>
  <si>
    <t>N11</t>
  </si>
  <si>
    <t>Mill Dam Creek</t>
  </si>
  <si>
    <t>M1</t>
  </si>
  <si>
    <t>M2</t>
  </si>
  <si>
    <t>M3</t>
  </si>
  <si>
    <t>M4</t>
  </si>
  <si>
    <t>Areneuse Creek</t>
  </si>
  <si>
    <t>A1</t>
  </si>
  <si>
    <t>A2</t>
  </si>
  <si>
    <t>A3</t>
  </si>
  <si>
    <t>A4</t>
  </si>
  <si>
    <t>Pasquotank River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</si>
  <si>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</si>
  <si>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</si>
  <si>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</si>
  <si>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</si>
  <si>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</si>
  <si>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</si>
  <si>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</si>
  <si>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</si>
  <si>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</si>
  <si>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</si>
  <si>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</si>
  <si>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</si>
  <si>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</si>
  <si>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</si>
  <si>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</si>
  <si>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</si>
  <si>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</si>
  <si>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</si>
  <si>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</si>
  <si>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</si>
  <si>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</si>
  <si>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</si>
  <si>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</si>
  <si>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</si>
  <si>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</si>
  <si>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</si>
  <si>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</si>
  <si>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</si>
  <si>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</si>
  <si>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</si>
  <si>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</si>
  <si>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Sawyers Creek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</si>
  <si>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</si>
  <si>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</si>
  <si>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</si>
  <si>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</si>
  <si>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</si>
  <si>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</si>
  <si>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</si>
  <si>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</si>
  <si>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</si>
  <si>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</si>
  <si>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Knobbs Creek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</si>
  <si>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</si>
  <si>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</si>
  <si>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</si>
  <si>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</si>
  <si>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</si>
  <si>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</si>
  <si>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</si>
  <si>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</si>
  <si>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</si>
  <si>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</si>
  <si>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</si>
  <si>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</si>
  <si>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</si>
  <si>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</si>
  <si>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</si>
  <si>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 xml:space="preserve">Newbegun Creek </t>
  </si>
  <si>
    <t>SE</t>
  </si>
  <si>
    <t>SW</t>
  </si>
  <si>
    <t>SRCNAME</t>
  </si>
  <si>
    <t>DATE</t>
  </si>
  <si>
    <t>PT</t>
  </si>
  <si>
    <t>TIME</t>
  </si>
  <si>
    <t>GLAT</t>
  </si>
  <si>
    <t>DOX</t>
  </si>
  <si>
    <t>CDOX</t>
  </si>
  <si>
    <t>PH</t>
  </si>
  <si>
    <t>GLONG</t>
  </si>
  <si>
    <t>WTEMP</t>
  </si>
  <si>
    <t>ATEMP</t>
  </si>
  <si>
    <t>CLAR1</t>
  </si>
  <si>
    <t>CLAR2</t>
  </si>
  <si>
    <t>CAVG</t>
  </si>
  <si>
    <t>TUR1</t>
  </si>
  <si>
    <t>TUR2</t>
  </si>
  <si>
    <t>TAVG</t>
  </si>
  <si>
    <t>TDS</t>
  </si>
  <si>
    <t>WKTS</t>
  </si>
  <si>
    <t>WDIR</t>
  </si>
  <si>
    <t>SALT</t>
  </si>
  <si>
    <t>COND</t>
  </si>
  <si>
    <t>River</t>
  </si>
  <si>
    <t>Pasquotank_River</t>
  </si>
  <si>
    <t>Areneuse_Mill_Dam</t>
  </si>
  <si>
    <t>Knobbs_Creek</t>
  </si>
  <si>
    <t>Sawyers_Creek</t>
  </si>
  <si>
    <t>Newbegun_Creek</t>
  </si>
  <si>
    <t>TEST</t>
  </si>
  <si>
    <t>CRITERIA</t>
  </si>
  <si>
    <t>#</t>
  </si>
  <si>
    <t>NewBegun Creek</t>
  </si>
  <si>
    <t>N9A</t>
  </si>
  <si>
    <t>Select a point:</t>
  </si>
  <si>
    <t>Select a test:</t>
  </si>
  <si>
    <t>Select a source:</t>
  </si>
  <si>
    <t> Areneuse Creek</t>
  </si>
  <si>
    <t>Lower Pasquotank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</si>
</sst>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h:mm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</font>
    <font>
      <sz val="10"/>
      <name val="Arial"/>
    </font>
    <font>
      <sz val="10"/>
      <color theme="1"/>
      <name val="Arial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39">
    <xf numFmtId="0" fontId="0" fillId="0" borderId="0" xfId="0"/>
    <xf numFmtId="20" fontId="0" fillId="0" borderId="0" xfId="0" applyNumberFormat="1"/>
    <xf numFmtId="0" fontId="18" fillId="0" borderId="0" xfId="0" applyFont="1" applyAlignment="1">
      <alignment horizontal="center"/>
    </xf>
    <xf numFmtId="164" fontId="0" fillId="0" borderId="0" xfId="0" applyNumberFormat="1"/>
    <xf numFmtId="0" fontId="21" fillId="0" borderId="0" xfId="0" applyFont="1" applyAlignment="1"/>
    <xf numFmtId="0" fontId="22" fillId="0" borderId="0" xfId="0" applyFont="1" applyAlignment="1"/>
    <xf numFmtId="0" fontId="0" fillId="0" borderId="0" xfId="0" applyFont="1" applyAlignment="1"/>
    <xf numFmtId="0" fontId="2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4" fillId="0" borderId="0" xfId="0" applyFont="1" applyAlignment="1"/>
    <xf numFmtId="20" fontId="24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/>
    <xf numFmtId="0" fontId="0" fillId="0" borderId="0" xfId="0" applyAlignment="1">
      <alignment horizontal="center"/>
    </xf>
    <xf numFmtId="164" fontId="16" fillId="0" borderId="0" xfId="0" applyNumberFormat="1" applyFont="1" applyAlignment="1">
      <alignment horizontal="center"/>
    </xf>
    <xf numFmtId="165" fontId="0" fillId="0" borderId="0" xfId="0" applyNumberFormat="1"/>
    <xf numFmtId="165" fontId="18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33" borderId="0" xfId="0" applyFont="1" applyFill="1" applyAlignment="1">
      <alignment horizontal="center"/>
    </xf>
    <xf numFmtId="0" fontId="24" fillId="33" borderId="0" xfId="0" applyFont="1" applyFill="1" applyAlignment="1">
      <alignment horizontal="right"/>
    </xf>
    <xf numFmtId="0" fontId="0" fillId="33" borderId="0" xfId="0" applyFill="1"/>
    <xf numFmtId="0" fontId="18" fillId="34" borderId="0" xfId="0" applyFont="1" applyFill="1" applyAlignment="1">
      <alignment horizontal="center"/>
    </xf>
    <xf numFmtId="14" fontId="24" fillId="34" borderId="0" xfId="0" applyNumberFormat="1" applyFont="1" applyFill="1" applyAlignment="1">
      <alignment horizontal="right"/>
    </xf>
    <xf numFmtId="14" fontId="24" fillId="34" borderId="0" xfId="0" applyNumberFormat="1" applyFont="1" applyFill="1"/>
    <xf numFmtId="14" fontId="0" fillId="34" borderId="0" xfId="0" applyNumberFormat="1" applyFill="1"/>
    <xf numFmtId="0" fontId="0" fillId="34" borderId="0" xfId="0" applyFill="1"/>
    <xf numFmtId="0" fontId="18" fillId="35" borderId="0" xfId="0" applyFont="1" applyFill="1" applyAlignment="1">
      <alignment horizontal="center"/>
    </xf>
    <xf numFmtId="0" fontId="24" fillId="35" borderId="0" xfId="0" applyFont="1" applyFill="1" applyAlignment="1">
      <alignment horizontal="right"/>
    </xf>
    <xf numFmtId="0" fontId="0" fillId="35" borderId="0" xfId="0" applyFill="1"/>
    <xf numFmtId="0" fontId="0" fillId="36" borderId="0" xfId="0" applyFill="1"/>
    <xf numFmtId="14" fontId="0" fillId="36" borderId="0" xfId="0" applyNumberFormat="1" applyFill="1"/>
    <xf numFmtId="20" fontId="0" fillId="36" borderId="0" xfId="0" applyNumberFormat="1" applyFill="1"/>
    <xf numFmtId="0" fontId="22" fillId="0" borderId="0" xfId="0" applyFont="1"/>
    <xf numFmtId="14" fontId="22" fillId="0" borderId="0" xfId="0" applyNumberFormat="1" applyFont="1"/>
    <xf numFmtId="20" fontId="22" fillId="0" borderId="0" xfId="0" applyNumberFormat="1" applyFont="1"/>
    <xf numFmtId="0" fontId="25" fillId="0" borderId="0" xfId="0" applyFont="1"/>
    <xf numFmtId="164" fontId="0" fillId="0" borderId="0" xfId="0" applyNumberFormat="1" applyAlignment="1">
      <alignment horizontal="right"/>
    </xf>
    <xf numFmtId="14" fontId="24" fillId="34" borderId="0" xfId="0" applyNumberFormat="1" applyFont="1" applyFill="1" applyAlignment="1"/>
  </cellXfs>
  <cellStyles count="10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analysis!$F$6</c:f>
              <c:strCache>
                <c:ptCount val="1"/>
                <c:pt idx="0">
                  <c:v>PH</c:v>
                </c:pt>
              </c:strCache>
            </c:strRef>
          </c:tx>
          <c:invertIfNegative val="0"/>
          <c:cat>
            <c:numRef>
              <c:f>analysis!$G$7:$G$14</c:f>
              <c:numCache>
                <c:formatCode>[$-409]mmmm\ d\,\ yyyy;@</c:formatCode>
                <c:ptCount val="8"/>
                <c:pt idx="0">
                  <c:v>42571</c:v>
                </c:pt>
                <c:pt idx="1">
                  <c:v>42184</c:v>
                </c:pt>
                <c:pt idx="2">
                  <c:v>42166</c:v>
                </c:pt>
                <c:pt idx="3">
                  <c:v>41810</c:v>
                </c:pt>
                <c:pt idx="4">
                  <c:v>41794</c:v>
                </c:pt>
                <c:pt idx="5">
                  <c:v>41449</c:v>
                </c:pt>
                <c:pt idx="6">
                  <c:v>41444</c:v>
                </c:pt>
                <c:pt idx="7">
                  <c:v>40724</c:v>
                </c:pt>
              </c:numCache>
            </c:numRef>
          </c:cat>
          <c:val>
            <c:numRef>
              <c:f>analysis!$F$7:$F$14</c:f>
              <c:numCache>
                <c:formatCode>General</c:formatCode>
                <c:ptCount val="8"/>
                <c:pt idx="0">
                  <c:v>6.4</c:v>
                </c:pt>
                <c:pt idx="1">
                  <c:v>7.7</c:v>
                </c:pt>
                <c:pt idx="2">
                  <c:v>7.5</c:v>
                </c:pt>
                <c:pt idx="3">
                  <c:v>7.5</c:v>
                </c:pt>
                <c:pt idx="4">
                  <c:v>8.4</c:v>
                </c:pt>
                <c:pt idx="5">
                  <c:v>7.6</c:v>
                </c:pt>
                <c:pt idx="6">
                  <c:v>8</c:v>
                </c:pt>
                <c:pt idx="7">
                  <c:v>5.78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889728"/>
        <c:axId val="142891264"/>
      </c:barChart>
      <c:catAx>
        <c:axId val="142889728"/>
        <c:scaling>
          <c:orientation val="minMax"/>
        </c:scaling>
        <c:delete val="0"/>
        <c:axPos val="b"/>
        <c:numFmt formatCode="[$-409]mmmm\ d\,\ yyyy;@" sourceLinked="1"/>
        <c:majorTickMark val="out"/>
        <c:minorTickMark val="none"/>
        <c:tickLblPos val="nextTo"/>
        <c:crossAx val="142891264"/>
        <c:crosses val="autoZero"/>
        <c:auto val="0"/>
        <c:lblAlgn val="ctr"/>
        <c:lblOffset val="100"/>
        <c:noMultiLvlLbl val="0"/>
      </c:catAx>
      <c:valAx>
        <c:axId val="142891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889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'edited data'!$AM$2</c:f>
              <c:strCache>
                <c:ptCount val="1"/>
                <c:pt idx="0">
                  <c:v>DOX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'edited data'!$Q$3:$Q$9</c:f>
              <c:numCache>
                <c:formatCode>General</c:formatCode>
                <c:ptCount val="7"/>
                <c:pt idx="0">
                  <c:v>42571</c:v>
                </c:pt>
                <c:pt idx="1">
                  <c:v>42184</c:v>
                </c:pt>
                <c:pt idx="2">
                  <c:v>42166</c:v>
                </c:pt>
                <c:pt idx="3">
                  <c:v>41810</c:v>
                </c:pt>
                <c:pt idx="4">
                  <c:v>41794</c:v>
                </c:pt>
                <c:pt idx="5">
                  <c:v>41449</c:v>
                </c:pt>
                <c:pt idx="6">
                  <c:v>41444</c:v>
                </c:pt>
              </c:numCache>
            </c:numRef>
          </c:cat>
          <c:val>
            <c:numRef>
              <c:f>'edited data'!$AM$3:$AM$9</c:f>
              <c:numCache>
                <c:formatCode>General</c:formatCode>
                <c:ptCount val="7"/>
                <c:pt idx="0">
                  <c:v>4.0999999999999996</c:v>
                </c:pt>
                <c:pt idx="1">
                  <c:v>8.9</c:v>
                </c:pt>
                <c:pt idx="2">
                  <c:v>7.4</c:v>
                </c:pt>
                <c:pt idx="3">
                  <c:v>7.8</c:v>
                </c:pt>
                <c:pt idx="4">
                  <c:v>6.4</c:v>
                </c:pt>
                <c:pt idx="5">
                  <c:v>7.7</c:v>
                </c:pt>
                <c:pt idx="6">
                  <c:v>6.7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37888"/>
        <c:axId val="174507904"/>
      </c:barChart>
      <c:catAx>
        <c:axId val="14323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4507904"/>
        <c:crosses val="autoZero"/>
        <c:auto val="1"/>
        <c:lblAlgn val="ctr"/>
        <c:lblOffset val="100"/>
        <c:noMultiLvlLbl val="0"/>
      </c:catAx>
      <c:valAx>
        <c:axId val="174507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237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558801</xdr:colOff>
      <xdr:row>15</xdr:row>
      <xdr:rowOff>180975</xdr:rowOff>
    </xdr:from>
    <xdr:to>
      <xdr:col>9</xdr:col>
      <xdr:colOff>9526</xdr:colOff>
      <xdr:row>40</xdr:row>
      <xdr:rowOff>47625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482600</xdr:colOff>
      <xdr:row>20</xdr:row>
      <xdr:rowOff>25400</xdr:rowOff>
    </xdr:from>
    <xdr:to>
      <xdr:col>28</xdr:col>
      <xdr:colOff>76200</xdr:colOff>
      <xdr:row>45</xdr:row>
      <xdr:rowOff>120650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T\Google%20Drive\Water%20Quality%20Team\150714_water_qual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~150602_BACKUP"/>
      <sheetName val="edited data"/>
    </sheetNames>
    <sheetDataSet>
      <sheetData sheetId="0">
        <row r="6">
          <cell r="C6" t="str">
            <v>N11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14"/>
  <sheetViews>
    <sheetView showGridLines="0" tabSelected="1" showRuler="0" zoomScale="145" zoomScaleNormal="145" workbookViewId="0">
      <selection activeCell="N15" sqref="N15"/>
    </sheetView>
  </sheetViews>
  <sheetFormatPr defaultColWidth="11.42578125" defaultRowHeight="15" x14ac:dyDescent="0.25"/>
  <cols>
    <col min="2" max="2" width="19.7109375" customWidth="1"/>
    <col min="3" max="3" width="13.85546875" customWidth="1"/>
    <col min="6" max="6" width="11.85546875" bestFit="1" customWidth="1"/>
    <col min="7" max="7" width="16.7109375" style="3" customWidth="1"/>
  </cols>
  <sheetData>
    <row r="5" spans="2:7" ht="15.75" x14ac:dyDescent="0.25">
      <c r="B5" s="2" t="s">
        <v>121</v>
      </c>
      <c r="C5" s="2" t="s">
        <v>119</v>
      </c>
      <c r="F5" s="2" t="s">
        <v>120</v>
      </c>
    </row>
    <row r="6" spans="2:7" x14ac:dyDescent="0.25">
      <c r="B6" s="14" t="s">
        <v>109</v>
      </c>
      <c r="C6" s="8" t="s">
        <v>48</v>
      </c>
      <c r="F6" s="8" t="s">
        <v>93</v>
      </c>
      <c r="G6" s="15" t="s">
        <v>87</v>
      </c>
    </row>
    <row r="7" spans="2:7" x14ac:dyDescent="0.25">
      <c r="E7">
        <v>1</v>
      </c>
      <c r="F7">
        <f>HLOOKUP(F6,'edited data'!P2:AQ16,2,0)</f>
        <v>6.4</v>
      </c>
      <c r="G7" s="37">
        <f>HLOOKUP(G6,'edited data'!Q2:AR16,2,0)</f>
        <v>42571</v>
      </c>
    </row>
    <row r="8" spans="2:7" x14ac:dyDescent="0.25">
      <c r="E8">
        <v>2</v>
      </c>
      <c r="F8">
        <f>HLOOKUP(F7,'edited data'!P3:AQ17,2,0)</f>
        <v>7.7</v>
      </c>
      <c r="G8" s="3">
        <f>HLOOKUP(G7,'edited data'!Q3:AR17,2,0)</f>
        <v>42184</v>
      </c>
    </row>
    <row r="9" spans="2:7" x14ac:dyDescent="0.25">
      <c r="E9">
        <v>3</v>
      </c>
      <c r="F9">
        <f>HLOOKUP(F8,'edited data'!P4:AQ18,2,0)</f>
        <v>7.5</v>
      </c>
      <c r="G9" s="3">
        <f>HLOOKUP(G8,'edited data'!Q4:AR18,2,0)</f>
        <v>42166</v>
      </c>
    </row>
    <row r="10" spans="2:7" x14ac:dyDescent="0.25">
      <c r="E10">
        <v>4</v>
      </c>
      <c r="F10">
        <f>HLOOKUP(F9,'edited data'!P5:AQ19,2,0)</f>
        <v>7.5</v>
      </c>
      <c r="G10" s="3">
        <f>HLOOKUP(G9,'edited data'!Q5:AR19,2,0)</f>
        <v>41810</v>
      </c>
    </row>
    <row r="11" spans="2:7" x14ac:dyDescent="0.25">
      <c r="E11">
        <v>5</v>
      </c>
      <c r="F11">
        <f>HLOOKUP(F10,'edited data'!P6:AQ20,2,0)</f>
        <v>8.4</v>
      </c>
      <c r="G11" s="3">
        <f>HLOOKUP(G10,'edited data'!Q6:AR20,2,0)</f>
        <v>41794</v>
      </c>
    </row>
    <row r="12" spans="2:7" x14ac:dyDescent="0.25">
      <c r="E12">
        <v>6</v>
      </c>
      <c r="F12">
        <f>HLOOKUP(F11,'edited data'!P7:AQ21,2,0)</f>
        <v>7.6</v>
      </c>
      <c r="G12" s="3">
        <f>HLOOKUP(G11,'edited data'!Q7:AR21,2,0)</f>
        <v>41449</v>
      </c>
    </row>
    <row r="13" spans="2:7" x14ac:dyDescent="0.25">
      <c r="E13">
        <v>7</v>
      </c>
      <c r="F13">
        <f>HLOOKUP(F12,'edited data'!P8:AQ22,2,0)</f>
        <v>8</v>
      </c>
      <c r="G13" s="3">
        <f>HLOOKUP(G12,'edited data'!Q8:AR22,2,0)</f>
        <v>41444</v>
      </c>
    </row>
    <row r="14" spans="2:7" x14ac:dyDescent="0.25">
      <c r="E14">
        <v>8</v>
      </c>
      <c r="F14">
        <f>HLOOKUP(F13,'edited data'!P9:AQ23,2,0)</f>
        <v>5.78</v>
      </c>
      <c r="G14" s="3">
        <f>HLOOKUP(G13,'edited data'!Q9:AR23,2,0)</f>
        <v>40724</v>
      </c>
    </row>
  </sheetData>
  <dataValidations count="3">
    <dataValidation type="list" allowBlank="1" showInputMessage="1" showErrorMessage="1" sqref="B6">
      <formula1>RIVER</formula1>
    </dataValidation>
    <dataValidation type="list" allowBlank="1" showInputMessage="1" showErrorMessage="1" sqref="C6">
      <formula1>INDIRECT($B$6)</formula1>
    </dataValidation>
    <dataValidation type="list" allowBlank="1" showInputMessage="1" showErrorMessage="1" sqref="F6">
      <formula1>WATER__TEST</formula1>
    </dataValidation>
  </dataValidation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7"/>
  <sheetViews>
    <sheetView showRuler="0" workbookViewId="0">
      <selection activeCell="A598" sqref="A598:XFD598"/>
    </sheetView>
  </sheetViews>
  <sheetFormatPr defaultColWidth="8.85546875" defaultRowHeight="15" x14ac:dyDescent="0.25"/>
  <cols>
    <col min="2" max="2" width="14.42578125" bestFit="1" customWidth="1"/>
    <col min="3" max="3" width="16.85546875" style="26" customWidth="1"/>
    <col min="4" max="4" width="6.7109375" bestFit="1" customWidth="1"/>
    <col min="5" max="7" width="9" bestFit="1" customWidth="1"/>
    <col min="8" max="8" width="9" style="21" bestFit="1" customWidth="1"/>
    <col min="9" max="10" width="9" bestFit="1" customWidth="1"/>
    <col min="11" max="11" width="9" style="29" bestFit="1" customWidth="1"/>
    <col min="12" max="23" width="9" bestFit="1" customWidth="1"/>
    <col min="24" max="24" width="8.85546875" customWidth="1"/>
  </cols>
  <sheetData>
    <row r="1" spans="1:24" ht="15.75" x14ac:dyDescent="0.25">
      <c r="A1" s="2"/>
      <c r="B1" s="2" t="s">
        <v>86</v>
      </c>
      <c r="C1" s="22" t="s">
        <v>87</v>
      </c>
      <c r="D1" s="2" t="s">
        <v>88</v>
      </c>
      <c r="E1" s="2" t="s">
        <v>89</v>
      </c>
      <c r="F1" s="2" t="s">
        <v>90</v>
      </c>
      <c r="G1" s="2" t="s">
        <v>94</v>
      </c>
      <c r="H1" s="19" t="s">
        <v>91</v>
      </c>
      <c r="I1" s="2" t="s">
        <v>92</v>
      </c>
      <c r="J1" s="2" t="s">
        <v>93</v>
      </c>
      <c r="K1" s="27" t="s">
        <v>95</v>
      </c>
      <c r="L1" s="2" t="s">
        <v>96</v>
      </c>
      <c r="M1" s="2" t="s">
        <v>97</v>
      </c>
      <c r="N1" s="2" t="s">
        <v>98</v>
      </c>
      <c r="O1" s="2" t="s">
        <v>99</v>
      </c>
      <c r="P1" s="2" t="s">
        <v>100</v>
      </c>
      <c r="Q1" s="2" t="s">
        <v>101</v>
      </c>
      <c r="R1" s="2" t="s">
        <v>102</v>
      </c>
      <c r="S1" s="2" t="s">
        <v>103</v>
      </c>
      <c r="T1" s="2" t="s">
        <v>104</v>
      </c>
      <c r="U1" s="2" t="s">
        <v>105</v>
      </c>
      <c r="V1" s="2" t="s">
        <v>106</v>
      </c>
      <c r="W1" s="2" t="s">
        <v>107</v>
      </c>
      <c r="X1" s="2"/>
    </row>
    <row r="2" spans="1:24" ht="15.75" x14ac:dyDescent="0.25">
      <c r="A2" s="2"/>
      <c r="B2" s="33" t="s">
        <v>0</v>
      </c>
      <c r="C2" s="34">
        <v>42569</v>
      </c>
      <c r="D2" s="33" t="s">
        <v>1</v>
      </c>
      <c r="E2" s="35">
        <v>0.35625000000000001</v>
      </c>
      <c r="F2" s="33">
        <v>36.213138999999998</v>
      </c>
      <c r="G2" s="33">
        <v>-76.172860999999997</v>
      </c>
      <c r="H2" s="33">
        <v>0</v>
      </c>
      <c r="I2" s="33">
        <v>0</v>
      </c>
      <c r="J2" s="33">
        <v>7.1</v>
      </c>
      <c r="K2" s="33">
        <v>27</v>
      </c>
      <c r="L2" s="33">
        <v>28.6</v>
      </c>
      <c r="M2" s="33">
        <v>21</v>
      </c>
      <c r="N2" s="33">
        <v>20</v>
      </c>
      <c r="O2" s="33">
        <v>20.5</v>
      </c>
      <c r="P2" s="33">
        <v>14</v>
      </c>
      <c r="Q2" s="33">
        <v>14</v>
      </c>
      <c r="R2" s="33">
        <v>14</v>
      </c>
      <c r="S2" s="33">
        <v>170</v>
      </c>
      <c r="T2" s="33">
        <v>0</v>
      </c>
      <c r="U2" s="33">
        <v>0</v>
      </c>
      <c r="V2" s="33">
        <v>120</v>
      </c>
      <c r="W2" s="33">
        <v>0.253</v>
      </c>
      <c r="X2">
        <f>SUM(IF(D2=analysis!$C$6,1,0),X1)</f>
        <v>0</v>
      </c>
    </row>
    <row r="3" spans="1:24" x14ac:dyDescent="0.25">
      <c r="A3" s="6"/>
      <c r="B3" s="33" t="s">
        <v>0</v>
      </c>
      <c r="C3" s="34">
        <v>42569</v>
      </c>
      <c r="D3" s="33" t="s">
        <v>3</v>
      </c>
      <c r="E3" s="35">
        <v>0.3444444444444445</v>
      </c>
      <c r="F3" s="33">
        <v>36.210943999999998</v>
      </c>
      <c r="G3" s="33">
        <v>-76.174138999999997</v>
      </c>
      <c r="H3" s="33">
        <v>0.1</v>
      </c>
      <c r="I3" s="33">
        <v>1.27</v>
      </c>
      <c r="J3" s="33">
        <v>7.4</v>
      </c>
      <c r="K3" s="33">
        <v>28</v>
      </c>
      <c r="L3" s="33">
        <v>26.7</v>
      </c>
      <c r="M3" s="33">
        <v>19</v>
      </c>
      <c r="N3" s="33">
        <v>20</v>
      </c>
      <c r="O3" s="33">
        <v>19.5</v>
      </c>
      <c r="P3" s="33">
        <v>14</v>
      </c>
      <c r="Q3" s="33">
        <v>17</v>
      </c>
      <c r="R3" s="33">
        <v>15.5</v>
      </c>
      <c r="S3" s="33">
        <v>210</v>
      </c>
      <c r="T3" s="33">
        <v>7.5</v>
      </c>
      <c r="U3" s="33">
        <v>40</v>
      </c>
      <c r="V3" s="33">
        <v>150</v>
      </c>
      <c r="W3" s="33">
        <v>0.30399999999999999</v>
      </c>
      <c r="X3">
        <f>SUM(IF(D3=analysis!$C$6,1,0),X2)</f>
        <v>0</v>
      </c>
    </row>
    <row r="4" spans="1:24" x14ac:dyDescent="0.25">
      <c r="A4" s="6"/>
      <c r="B4" s="33" t="s">
        <v>0</v>
      </c>
      <c r="C4" s="34">
        <v>42569</v>
      </c>
      <c r="D4" s="33" t="s">
        <v>4</v>
      </c>
      <c r="E4" s="35">
        <v>0.4069444444444445</v>
      </c>
      <c r="F4" s="33">
        <v>36.208868000000002</v>
      </c>
      <c r="G4" s="33">
        <v>-76.173277999999996</v>
      </c>
      <c r="H4" s="33">
        <v>0.5</v>
      </c>
      <c r="I4" s="33">
        <v>6.25</v>
      </c>
      <c r="J4" s="33">
        <v>7</v>
      </c>
      <c r="K4" s="33">
        <v>27</v>
      </c>
      <c r="L4" s="33">
        <v>30</v>
      </c>
      <c r="M4" s="33">
        <v>29</v>
      </c>
      <c r="N4" s="33">
        <v>29</v>
      </c>
      <c r="O4" s="33">
        <v>29</v>
      </c>
      <c r="P4" s="33">
        <v>26</v>
      </c>
      <c r="Q4" s="33">
        <v>26</v>
      </c>
      <c r="R4" s="33">
        <v>26</v>
      </c>
      <c r="S4" s="33">
        <v>230</v>
      </c>
      <c r="T4" s="33">
        <v>0</v>
      </c>
      <c r="U4" s="33">
        <v>0</v>
      </c>
      <c r="V4" s="33">
        <v>170</v>
      </c>
      <c r="W4" s="33">
        <v>0.34100000000000003</v>
      </c>
      <c r="X4">
        <f>SUM(IF(D4=analysis!$C$6,1,0),X3)</f>
        <v>0</v>
      </c>
    </row>
    <row r="5" spans="1:24" x14ac:dyDescent="0.25">
      <c r="A5" s="6"/>
      <c r="B5" s="33" t="s">
        <v>0</v>
      </c>
      <c r="C5" s="34">
        <v>42569</v>
      </c>
      <c r="D5" s="33" t="s">
        <v>5</v>
      </c>
      <c r="E5" s="35">
        <v>0.40416666666666662</v>
      </c>
      <c r="F5" s="33">
        <v>36.206730999999998</v>
      </c>
      <c r="G5" s="33">
        <v>-76.168441999999999</v>
      </c>
      <c r="H5" s="33">
        <v>0.6</v>
      </c>
      <c r="I5" s="33">
        <v>7.74</v>
      </c>
      <c r="J5" s="33">
        <v>7.1</v>
      </c>
      <c r="K5" s="33">
        <v>29</v>
      </c>
      <c r="L5" s="33">
        <v>30</v>
      </c>
      <c r="M5" s="33">
        <v>29</v>
      </c>
      <c r="N5" s="33">
        <v>29</v>
      </c>
      <c r="O5" s="33">
        <v>29</v>
      </c>
      <c r="P5" s="33">
        <v>21</v>
      </c>
      <c r="Q5" s="33">
        <v>21</v>
      </c>
      <c r="R5" s="33">
        <v>21</v>
      </c>
      <c r="S5" s="33">
        <v>380</v>
      </c>
      <c r="T5" s="33">
        <v>4</v>
      </c>
      <c r="U5" s="33">
        <v>250</v>
      </c>
      <c r="V5" s="33">
        <v>270</v>
      </c>
      <c r="W5" s="33">
        <v>0.54600000000000004</v>
      </c>
      <c r="X5">
        <f>SUM(IF(D5=analysis!$C$6,1,0),X4)</f>
        <v>0</v>
      </c>
    </row>
    <row r="6" spans="1:24" x14ac:dyDescent="0.25">
      <c r="A6" s="6"/>
      <c r="B6" s="33" t="s">
        <v>0</v>
      </c>
      <c r="C6" s="34">
        <v>42569</v>
      </c>
      <c r="D6" s="33" t="s">
        <v>6</v>
      </c>
      <c r="E6" s="35">
        <v>0.40138888888888885</v>
      </c>
      <c r="F6" s="33">
        <v>36.210102999999997</v>
      </c>
      <c r="G6" s="33">
        <v>-76.164619000000002</v>
      </c>
      <c r="H6" s="33">
        <v>1.5</v>
      </c>
      <c r="I6" s="33">
        <v>19.34</v>
      </c>
      <c r="J6" s="33">
        <v>7.1</v>
      </c>
      <c r="K6" s="33">
        <v>29</v>
      </c>
      <c r="L6" s="33">
        <v>31</v>
      </c>
      <c r="M6" s="33">
        <v>32</v>
      </c>
      <c r="N6" s="33">
        <v>31</v>
      </c>
      <c r="O6" s="33">
        <v>31.5</v>
      </c>
      <c r="P6" s="33">
        <v>22</v>
      </c>
      <c r="Q6" s="33">
        <v>23</v>
      </c>
      <c r="R6" s="33">
        <v>22.5</v>
      </c>
      <c r="S6" s="33">
        <v>550</v>
      </c>
      <c r="T6" s="33">
        <v>4</v>
      </c>
      <c r="U6" s="33">
        <v>260</v>
      </c>
      <c r="V6" s="33">
        <v>390</v>
      </c>
      <c r="W6" s="33">
        <v>0.79500000000000004</v>
      </c>
      <c r="X6">
        <f>SUM(IF(D6=analysis!$C$6,1,0),X5)</f>
        <v>0</v>
      </c>
    </row>
    <row r="7" spans="1:24" x14ac:dyDescent="0.25">
      <c r="A7" s="6"/>
      <c r="B7" s="33" t="s">
        <v>0</v>
      </c>
      <c r="C7" s="34">
        <v>42569</v>
      </c>
      <c r="D7" s="33" t="s">
        <v>7</v>
      </c>
      <c r="E7" s="35">
        <v>0.39861111111111108</v>
      </c>
      <c r="F7" s="33">
        <v>36.209277999999998</v>
      </c>
      <c r="G7" s="33">
        <v>-76.158972000000006</v>
      </c>
      <c r="H7" s="33">
        <v>1.6</v>
      </c>
      <c r="I7" s="33">
        <v>20.95</v>
      </c>
      <c r="J7" s="33">
        <v>7.2</v>
      </c>
      <c r="K7" s="33">
        <v>30</v>
      </c>
      <c r="L7" s="33">
        <v>33</v>
      </c>
      <c r="M7" s="33">
        <v>27</v>
      </c>
      <c r="N7" s="33">
        <v>27</v>
      </c>
      <c r="O7" s="33">
        <v>27</v>
      </c>
      <c r="P7" s="33">
        <v>16</v>
      </c>
      <c r="Q7" s="33">
        <v>17</v>
      </c>
      <c r="R7" s="33">
        <v>16.5</v>
      </c>
      <c r="S7" s="33">
        <v>720</v>
      </c>
      <c r="T7" s="33">
        <v>0</v>
      </c>
      <c r="U7" s="33">
        <v>0</v>
      </c>
      <c r="V7" s="33">
        <v>510</v>
      </c>
      <c r="W7" s="33">
        <v>1.038</v>
      </c>
      <c r="X7">
        <f>SUM(IF(D7=analysis!$C$6,1,0),X6)</f>
        <v>0</v>
      </c>
    </row>
    <row r="8" spans="1:24" x14ac:dyDescent="0.25">
      <c r="A8" s="6"/>
      <c r="B8" s="33" t="s">
        <v>0</v>
      </c>
      <c r="C8" s="34">
        <v>42569</v>
      </c>
      <c r="D8" s="33" t="s">
        <v>8</v>
      </c>
      <c r="E8" s="35">
        <v>0.39513888888888887</v>
      </c>
      <c r="F8" s="33">
        <v>36.212305999999998</v>
      </c>
      <c r="G8" s="33">
        <v>-76.159000000000006</v>
      </c>
      <c r="H8" s="33">
        <v>2.2999999999999998</v>
      </c>
      <c r="I8" s="33">
        <v>30.11</v>
      </c>
      <c r="J8" s="33">
        <v>7.4</v>
      </c>
      <c r="K8" s="33">
        <v>30</v>
      </c>
      <c r="L8" s="33">
        <v>30</v>
      </c>
      <c r="M8" s="33">
        <v>29</v>
      </c>
      <c r="N8" s="33">
        <v>29</v>
      </c>
      <c r="O8" s="33">
        <v>29</v>
      </c>
      <c r="P8" s="33">
        <v>21</v>
      </c>
      <c r="Q8" s="33">
        <v>20</v>
      </c>
      <c r="R8" s="33">
        <v>21.5</v>
      </c>
      <c r="S8" s="33">
        <v>980</v>
      </c>
      <c r="T8" s="33">
        <v>0</v>
      </c>
      <c r="U8" s="33">
        <v>0</v>
      </c>
      <c r="V8" s="33">
        <v>690</v>
      </c>
      <c r="W8" s="33">
        <v>1.39</v>
      </c>
      <c r="X8">
        <f>SUM(IF(D8=analysis!$C$6,1,0),X7)</f>
        <v>0</v>
      </c>
    </row>
    <row r="9" spans="1:24" x14ac:dyDescent="0.25">
      <c r="A9" s="6"/>
      <c r="B9" s="33" t="s">
        <v>0</v>
      </c>
      <c r="C9" s="34">
        <v>42569</v>
      </c>
      <c r="D9" s="33" t="s">
        <v>9</v>
      </c>
      <c r="E9" s="35">
        <v>0.3833333333333333</v>
      </c>
      <c r="F9" s="33">
        <v>36.220694000000002</v>
      </c>
      <c r="G9" s="33">
        <v>-76.130944</v>
      </c>
      <c r="H9" s="33">
        <v>2.2000000000000002</v>
      </c>
      <c r="I9" s="33">
        <v>28.81</v>
      </c>
      <c r="J9" s="33">
        <v>7.8</v>
      </c>
      <c r="K9" s="33">
        <v>30</v>
      </c>
      <c r="L9" s="33">
        <v>29</v>
      </c>
      <c r="M9" s="33">
        <v>21</v>
      </c>
      <c r="N9" s="33">
        <v>20</v>
      </c>
      <c r="O9" s="33">
        <v>20.5</v>
      </c>
      <c r="P9" s="33">
        <v>19</v>
      </c>
      <c r="Q9" s="33">
        <v>18</v>
      </c>
      <c r="R9" s="33">
        <v>18.5</v>
      </c>
      <c r="S9" s="33">
        <v>1580</v>
      </c>
      <c r="T9" s="33">
        <v>3</v>
      </c>
      <c r="U9" s="33">
        <v>260</v>
      </c>
      <c r="V9" s="33">
        <v>1130</v>
      </c>
      <c r="W9" s="33">
        <v>2.4300000000000002</v>
      </c>
      <c r="X9">
        <f>SUM(IF(D9=analysis!$C$6,1,0),X8)</f>
        <v>0</v>
      </c>
    </row>
    <row r="10" spans="1:24" x14ac:dyDescent="0.25">
      <c r="A10" s="6"/>
      <c r="B10" s="33" t="s">
        <v>0</v>
      </c>
      <c r="C10" s="34">
        <v>42569</v>
      </c>
      <c r="D10" s="33" t="s">
        <v>10</v>
      </c>
      <c r="E10" s="35">
        <v>0.3888888888888889</v>
      </c>
      <c r="F10" s="33">
        <v>36.220168999999999</v>
      </c>
      <c r="G10" s="33">
        <v>-76.147668999999993</v>
      </c>
      <c r="H10" s="33">
        <v>3.2</v>
      </c>
      <c r="I10" s="33">
        <v>41.9</v>
      </c>
      <c r="J10" s="33">
        <v>7.6</v>
      </c>
      <c r="K10" s="33">
        <v>30</v>
      </c>
      <c r="L10" s="33">
        <v>28</v>
      </c>
      <c r="M10" s="33">
        <v>18</v>
      </c>
      <c r="N10" s="33">
        <v>20</v>
      </c>
      <c r="O10" s="33">
        <v>19</v>
      </c>
      <c r="P10" s="33">
        <v>12</v>
      </c>
      <c r="Q10" s="33">
        <v>12</v>
      </c>
      <c r="R10" s="33">
        <v>12</v>
      </c>
      <c r="S10" s="33">
        <v>1470</v>
      </c>
      <c r="T10" s="33">
        <v>5</v>
      </c>
      <c r="U10" s="33">
        <v>260</v>
      </c>
      <c r="V10" s="33">
        <v>1040</v>
      </c>
      <c r="W10" s="33">
        <v>2.09</v>
      </c>
      <c r="X10">
        <f>SUM(IF(D10=analysis!$C$6,1,0),X9)</f>
        <v>0</v>
      </c>
    </row>
    <row r="11" spans="1:24" x14ac:dyDescent="0.25">
      <c r="A11" s="6"/>
      <c r="B11" s="33" t="s">
        <v>0</v>
      </c>
      <c r="C11" s="34">
        <v>42569</v>
      </c>
      <c r="D11" s="33" t="s">
        <v>11</v>
      </c>
      <c r="E11" s="35">
        <v>0.38680555555555557</v>
      </c>
      <c r="F11" s="33">
        <v>36.221778</v>
      </c>
      <c r="G11" s="33">
        <v>-76.138499999999993</v>
      </c>
      <c r="H11" s="33">
        <v>2</v>
      </c>
      <c r="I11" s="33">
        <v>26.58</v>
      </c>
      <c r="J11" s="33">
        <v>7.8</v>
      </c>
      <c r="K11" s="33">
        <v>31</v>
      </c>
      <c r="L11" s="33">
        <v>29</v>
      </c>
      <c r="M11" s="33">
        <v>19</v>
      </c>
      <c r="N11" s="33">
        <v>20</v>
      </c>
      <c r="O11" s="33">
        <v>19.5</v>
      </c>
      <c r="P11" s="33">
        <v>12</v>
      </c>
      <c r="Q11" s="33">
        <v>11</v>
      </c>
      <c r="R11" s="33">
        <v>11.5</v>
      </c>
      <c r="S11" s="33">
        <v>1500</v>
      </c>
      <c r="T11" s="33">
        <v>5</v>
      </c>
      <c r="U11" s="33">
        <v>260</v>
      </c>
      <c r="V11" s="33">
        <v>1070</v>
      </c>
      <c r="W11" s="33">
        <v>2.15</v>
      </c>
      <c r="X11">
        <f>SUM(IF(D11=analysis!$C$6,1,0),X10)</f>
        <v>0</v>
      </c>
    </row>
    <row r="12" spans="1:24" x14ac:dyDescent="0.25">
      <c r="A12" s="6"/>
      <c r="B12" s="33" t="s">
        <v>0</v>
      </c>
      <c r="C12" s="34">
        <v>42569</v>
      </c>
      <c r="D12" s="33" t="s">
        <v>12</v>
      </c>
      <c r="E12" s="35">
        <v>0.39166666666666666</v>
      </c>
      <c r="F12" s="33">
        <v>36.214444</v>
      </c>
      <c r="G12" s="33">
        <v>-76.149472000000003</v>
      </c>
      <c r="H12" s="33">
        <v>2.7</v>
      </c>
      <c r="I12" s="33">
        <v>35.880000000000003</v>
      </c>
      <c r="J12" s="33">
        <v>7.5</v>
      </c>
      <c r="K12" s="33">
        <v>31</v>
      </c>
      <c r="L12" s="33">
        <v>28</v>
      </c>
      <c r="M12" s="33">
        <v>24</v>
      </c>
      <c r="N12" s="33">
        <v>24</v>
      </c>
      <c r="O12" s="33">
        <v>24</v>
      </c>
      <c r="P12" s="33">
        <v>17</v>
      </c>
      <c r="Q12" s="33">
        <v>18</v>
      </c>
      <c r="R12" s="33">
        <v>17.5</v>
      </c>
      <c r="S12" s="33">
        <v>1330</v>
      </c>
      <c r="T12" s="33">
        <v>3</v>
      </c>
      <c r="U12" s="33">
        <v>260</v>
      </c>
      <c r="V12" s="33">
        <v>950</v>
      </c>
      <c r="W12" s="33">
        <v>1.905</v>
      </c>
      <c r="X12">
        <f>SUM(IF(D12=analysis!$C$6,1,0),X11)</f>
        <v>0</v>
      </c>
    </row>
    <row r="13" spans="1:24" x14ac:dyDescent="0.25">
      <c r="A13" s="6"/>
      <c r="B13" s="33" t="s">
        <v>0</v>
      </c>
      <c r="C13" s="34">
        <v>42569</v>
      </c>
      <c r="D13" s="33" t="s">
        <v>13</v>
      </c>
      <c r="E13" s="35">
        <v>0.37986111111111115</v>
      </c>
      <c r="F13" s="33">
        <v>36.216667000000001</v>
      </c>
      <c r="G13" s="33">
        <v>-76.122500000000002</v>
      </c>
      <c r="H13" s="33">
        <v>1.9</v>
      </c>
      <c r="I13" s="33">
        <v>24.5</v>
      </c>
      <c r="J13" s="33">
        <v>7.9</v>
      </c>
      <c r="K13" s="33">
        <v>29</v>
      </c>
      <c r="L13" s="33">
        <v>28</v>
      </c>
      <c r="M13" s="33">
        <v>23</v>
      </c>
      <c r="N13" s="33">
        <v>25</v>
      </c>
      <c r="O13" s="33">
        <v>24</v>
      </c>
      <c r="P13" s="33">
        <v>15</v>
      </c>
      <c r="Q13" s="33">
        <v>16</v>
      </c>
      <c r="R13" s="33">
        <v>15.5</v>
      </c>
      <c r="S13" s="33">
        <v>1700</v>
      </c>
      <c r="T13" s="33">
        <v>5</v>
      </c>
      <c r="U13" s="33">
        <v>260</v>
      </c>
      <c r="V13" s="33">
        <v>1220</v>
      </c>
      <c r="W13" s="33">
        <v>2.4300000000000002</v>
      </c>
      <c r="X13">
        <f>SUM(IF(D13=analysis!$C$6,1,0),X12)</f>
        <v>0</v>
      </c>
    </row>
    <row r="14" spans="1:24" x14ac:dyDescent="0.25">
      <c r="A14" s="6"/>
      <c r="B14" s="33" t="s">
        <v>24</v>
      </c>
      <c r="C14" s="34">
        <v>42571</v>
      </c>
      <c r="D14" s="33" t="s">
        <v>25</v>
      </c>
      <c r="E14" s="35">
        <v>0.44444444444444442</v>
      </c>
      <c r="F14" s="33">
        <v>36.388916999999999</v>
      </c>
      <c r="G14" s="33">
        <v>-76.286221999999995</v>
      </c>
      <c r="H14" s="33">
        <v>1.8</v>
      </c>
      <c r="I14" s="36">
        <v>22.85</v>
      </c>
      <c r="J14" s="33">
        <v>5.4</v>
      </c>
      <c r="K14" s="33">
        <v>28</v>
      </c>
      <c r="L14" s="33">
        <v>32</v>
      </c>
      <c r="M14" s="33">
        <v>14</v>
      </c>
      <c r="N14" s="33">
        <v>14</v>
      </c>
      <c r="O14" s="33">
        <v>14</v>
      </c>
      <c r="P14" s="33">
        <v>10</v>
      </c>
      <c r="Q14" s="33">
        <v>10</v>
      </c>
      <c r="R14" s="33">
        <v>10</v>
      </c>
      <c r="S14" s="33">
        <v>70</v>
      </c>
      <c r="T14" s="33">
        <v>0</v>
      </c>
      <c r="U14" s="33">
        <v>0</v>
      </c>
      <c r="V14" s="33">
        <v>50</v>
      </c>
      <c r="W14" s="33">
        <v>0.10150000000000001</v>
      </c>
      <c r="X14">
        <f>SUM(IF(D14=analysis!$C$6,1,0),X13)</f>
        <v>0</v>
      </c>
    </row>
    <row r="15" spans="1:24" x14ac:dyDescent="0.25">
      <c r="A15" s="6"/>
      <c r="B15" s="33" t="s">
        <v>24</v>
      </c>
      <c r="C15" s="34">
        <v>42571</v>
      </c>
      <c r="D15" s="33" t="s">
        <v>26</v>
      </c>
      <c r="E15" s="35">
        <v>0.44236111111111115</v>
      </c>
      <c r="F15" s="33">
        <v>36.387444000000002</v>
      </c>
      <c r="G15" s="33">
        <v>-76.275917000000007</v>
      </c>
      <c r="H15" s="33">
        <v>1.3</v>
      </c>
      <c r="I15" s="36">
        <v>16.239999999999998</v>
      </c>
      <c r="J15" s="33">
        <v>5.7</v>
      </c>
      <c r="K15" s="33">
        <v>27</v>
      </c>
      <c r="L15" s="33">
        <v>33</v>
      </c>
      <c r="M15" s="33">
        <v>19</v>
      </c>
      <c r="N15" s="33">
        <v>17</v>
      </c>
      <c r="O15" s="33">
        <v>18</v>
      </c>
      <c r="P15" s="33">
        <v>10</v>
      </c>
      <c r="Q15" s="33">
        <v>11</v>
      </c>
      <c r="R15" s="33">
        <v>10.5</v>
      </c>
      <c r="S15" s="33">
        <v>130</v>
      </c>
      <c r="T15" s="33">
        <v>5</v>
      </c>
      <c r="U15" s="33">
        <v>30</v>
      </c>
      <c r="V15" s="33">
        <v>90</v>
      </c>
      <c r="W15" s="33">
        <v>0.188</v>
      </c>
      <c r="X15">
        <f>SUM(IF(D15=analysis!$C$6,1,0),X14)</f>
        <v>0</v>
      </c>
    </row>
    <row r="16" spans="1:24" x14ac:dyDescent="0.25">
      <c r="A16" s="6"/>
      <c r="B16" s="33" t="s">
        <v>24</v>
      </c>
      <c r="C16" s="34">
        <v>42571</v>
      </c>
      <c r="D16" s="33" t="s">
        <v>27</v>
      </c>
      <c r="E16" s="35">
        <v>0.44027777777777777</v>
      </c>
      <c r="F16" s="33">
        <v>36.385972000000002</v>
      </c>
      <c r="G16" s="33">
        <v>-76.265556000000004</v>
      </c>
      <c r="H16" s="33">
        <v>1.1000000000000001</v>
      </c>
      <c r="I16" s="36">
        <v>13.75</v>
      </c>
      <c r="J16" s="33">
        <v>5.6</v>
      </c>
      <c r="K16" s="33">
        <v>27</v>
      </c>
      <c r="L16" s="33">
        <v>36</v>
      </c>
      <c r="M16" s="33">
        <v>14</v>
      </c>
      <c r="N16" s="33">
        <v>14</v>
      </c>
      <c r="O16" s="33">
        <v>14</v>
      </c>
      <c r="P16" s="33">
        <v>9</v>
      </c>
      <c r="Q16" s="33">
        <v>10</v>
      </c>
      <c r="R16" s="33">
        <v>9.5</v>
      </c>
      <c r="S16" s="33">
        <v>60</v>
      </c>
      <c r="T16" s="33">
        <v>5</v>
      </c>
      <c r="U16" s="33">
        <v>30</v>
      </c>
      <c r="V16" s="33">
        <v>40</v>
      </c>
      <c r="W16" s="33">
        <v>9.6000000000000002E-2</v>
      </c>
      <c r="X16">
        <f>SUM(IF(D16=analysis!$C$6,1,0),X15)</f>
        <v>0</v>
      </c>
    </row>
    <row r="17" spans="1:24" x14ac:dyDescent="0.25">
      <c r="A17" s="6"/>
      <c r="B17" s="33" t="s">
        <v>24</v>
      </c>
      <c r="C17" s="34">
        <v>42571</v>
      </c>
      <c r="D17" s="33" t="s">
        <v>28</v>
      </c>
      <c r="E17" s="35">
        <v>0.4381944444444445</v>
      </c>
      <c r="F17" s="33">
        <v>36.381306000000002</v>
      </c>
      <c r="G17" s="33">
        <v>-76.257582999999997</v>
      </c>
      <c r="H17" s="33">
        <v>1</v>
      </c>
      <c r="I17" s="36">
        <v>12.5</v>
      </c>
      <c r="J17" s="33">
        <v>5.7</v>
      </c>
      <c r="K17" s="33">
        <v>27</v>
      </c>
      <c r="L17" s="33">
        <v>36</v>
      </c>
      <c r="M17" s="33">
        <v>12</v>
      </c>
      <c r="N17" s="33">
        <v>12</v>
      </c>
      <c r="O17" s="33">
        <v>12</v>
      </c>
      <c r="P17" s="33">
        <v>9</v>
      </c>
      <c r="Q17" s="33">
        <v>10</v>
      </c>
      <c r="R17" s="33">
        <v>9.5</v>
      </c>
      <c r="S17" s="33">
        <v>70</v>
      </c>
      <c r="T17" s="33">
        <v>0</v>
      </c>
      <c r="U17" s="33">
        <v>0</v>
      </c>
      <c r="V17" s="33">
        <v>40</v>
      </c>
      <c r="W17" s="33">
        <v>9.8000000000000004E-2</v>
      </c>
      <c r="X17">
        <f>SUM(IF(D17=analysis!$C$6,1,0),X16)</f>
        <v>0</v>
      </c>
    </row>
    <row r="18" spans="1:24" x14ac:dyDescent="0.25">
      <c r="A18" s="6"/>
      <c r="B18" s="33" t="s">
        <v>24</v>
      </c>
      <c r="C18" s="34">
        <v>42571</v>
      </c>
      <c r="D18" s="33" t="s">
        <v>29</v>
      </c>
      <c r="E18" s="35">
        <v>0.43611111111111112</v>
      </c>
      <c r="F18" s="33">
        <v>36.373417000000003</v>
      </c>
      <c r="G18" s="33">
        <v>-76.256556000000003</v>
      </c>
      <c r="H18" s="33">
        <v>1.1000000000000001</v>
      </c>
      <c r="I18" s="36">
        <v>16.239999999999998</v>
      </c>
      <c r="J18" s="33">
        <v>5.8</v>
      </c>
      <c r="K18" s="33">
        <v>27</v>
      </c>
      <c r="L18" s="33">
        <v>32</v>
      </c>
      <c r="M18" s="33">
        <v>13</v>
      </c>
      <c r="N18" s="33">
        <v>14</v>
      </c>
      <c r="O18" s="33">
        <v>13.5</v>
      </c>
      <c r="P18" s="33">
        <v>11</v>
      </c>
      <c r="Q18" s="33">
        <v>11</v>
      </c>
      <c r="R18" s="33">
        <v>11</v>
      </c>
      <c r="S18" s="33">
        <v>70</v>
      </c>
      <c r="T18" s="33">
        <v>0</v>
      </c>
      <c r="U18" s="33">
        <v>0</v>
      </c>
      <c r="V18" s="33">
        <v>50</v>
      </c>
      <c r="W18" s="33">
        <v>0.10100000000000001</v>
      </c>
      <c r="X18">
        <f>SUM(IF(D18=analysis!$C$6,1,0),X17)</f>
        <v>0</v>
      </c>
    </row>
    <row r="19" spans="1:24" x14ac:dyDescent="0.25">
      <c r="A19" s="6"/>
      <c r="B19" s="33" t="s">
        <v>24</v>
      </c>
      <c r="C19" s="34">
        <v>42571</v>
      </c>
      <c r="D19" s="33" t="s">
        <v>30</v>
      </c>
      <c r="E19" s="35">
        <v>0.43402777777777773</v>
      </c>
      <c r="F19" s="33">
        <v>36.365805999999999</v>
      </c>
      <c r="G19" s="33">
        <v>-76.259083000000004</v>
      </c>
      <c r="H19" s="33">
        <v>1.2</v>
      </c>
      <c r="I19" s="36">
        <v>14.99</v>
      </c>
      <c r="J19" s="33">
        <v>5.9</v>
      </c>
      <c r="K19" s="33">
        <v>27</v>
      </c>
      <c r="L19" s="33">
        <v>35</v>
      </c>
      <c r="M19" s="33">
        <v>11</v>
      </c>
      <c r="N19" s="33">
        <v>12</v>
      </c>
      <c r="O19" s="33">
        <v>11.5</v>
      </c>
      <c r="P19" s="33">
        <v>9</v>
      </c>
      <c r="Q19" s="33">
        <v>9</v>
      </c>
      <c r="R19" s="33">
        <v>9</v>
      </c>
      <c r="S19" s="33">
        <v>70</v>
      </c>
      <c r="T19" s="33">
        <v>0</v>
      </c>
      <c r="U19" s="33">
        <v>0</v>
      </c>
      <c r="V19" s="33">
        <v>50</v>
      </c>
      <c r="W19" s="33">
        <v>0.11</v>
      </c>
      <c r="X19">
        <f>SUM(IF(D19=analysis!$C$6,1,0),X18)</f>
        <v>0</v>
      </c>
    </row>
    <row r="20" spans="1:24" x14ac:dyDescent="0.25">
      <c r="A20" s="6"/>
      <c r="B20" s="33" t="s">
        <v>24</v>
      </c>
      <c r="C20" s="34">
        <v>42571</v>
      </c>
      <c r="D20" s="33" t="s">
        <v>31</v>
      </c>
      <c r="E20" s="35">
        <v>0.43194444444444446</v>
      </c>
      <c r="F20" s="33">
        <v>36.364221999999998</v>
      </c>
      <c r="G20" s="33">
        <v>-76.249888999999996</v>
      </c>
      <c r="H20" s="33">
        <v>1.2</v>
      </c>
      <c r="I20" s="36">
        <v>15.24</v>
      </c>
      <c r="J20" s="33">
        <v>6</v>
      </c>
      <c r="K20" s="33">
        <v>28</v>
      </c>
      <c r="L20" s="33">
        <v>32</v>
      </c>
      <c r="M20" s="33">
        <v>14</v>
      </c>
      <c r="N20" s="33">
        <v>14</v>
      </c>
      <c r="O20" s="33">
        <v>14</v>
      </c>
      <c r="P20" s="33">
        <v>12</v>
      </c>
      <c r="Q20" s="33">
        <v>12</v>
      </c>
      <c r="R20" s="33">
        <v>12</v>
      </c>
      <c r="S20" s="33">
        <v>70</v>
      </c>
      <c r="T20" s="33">
        <v>0</v>
      </c>
      <c r="U20" s="33">
        <v>0</v>
      </c>
      <c r="V20" s="33">
        <v>50</v>
      </c>
      <c r="W20" s="33">
        <v>0.105</v>
      </c>
      <c r="X20">
        <f>SUM(IF(D20=analysis!$C$6,1,0),X19)</f>
        <v>0</v>
      </c>
    </row>
    <row r="21" spans="1:24" x14ac:dyDescent="0.25">
      <c r="A21" s="6"/>
      <c r="B21" s="33" t="s">
        <v>24</v>
      </c>
      <c r="C21" s="34">
        <v>42571</v>
      </c>
      <c r="D21" s="33" t="s">
        <v>32</v>
      </c>
      <c r="E21" s="35">
        <v>0.4291666666666667</v>
      </c>
      <c r="F21" s="33">
        <v>36.367944000000001</v>
      </c>
      <c r="G21" s="33">
        <v>-76.241221999999993</v>
      </c>
      <c r="H21" s="33">
        <v>1.2</v>
      </c>
      <c r="I21" s="36">
        <v>15.24</v>
      </c>
      <c r="J21" s="33">
        <v>5.9</v>
      </c>
      <c r="K21" s="33">
        <v>28</v>
      </c>
      <c r="L21" s="33">
        <v>32</v>
      </c>
      <c r="M21" s="33">
        <v>19</v>
      </c>
      <c r="N21" s="33">
        <v>18</v>
      </c>
      <c r="O21" s="33">
        <v>18.5</v>
      </c>
      <c r="P21" s="33">
        <v>12</v>
      </c>
      <c r="Q21" s="33">
        <v>12</v>
      </c>
      <c r="R21" s="33">
        <v>12</v>
      </c>
      <c r="S21" s="33">
        <v>80</v>
      </c>
      <c r="T21" s="33">
        <v>7</v>
      </c>
      <c r="U21" s="33">
        <v>30</v>
      </c>
      <c r="V21" s="33">
        <v>50</v>
      </c>
      <c r="W21" s="33">
        <v>0.11899999999999999</v>
      </c>
      <c r="X21">
        <f>SUM(IF(D21=analysis!$C$6,1,0),X20)</f>
        <v>0</v>
      </c>
    </row>
    <row r="22" spans="1:24" x14ac:dyDescent="0.25">
      <c r="A22" s="6"/>
      <c r="B22" s="33" t="s">
        <v>24</v>
      </c>
      <c r="C22" s="34">
        <v>42571</v>
      </c>
      <c r="D22" s="33" t="s">
        <v>33</v>
      </c>
      <c r="E22" s="35">
        <v>0.42708333333333331</v>
      </c>
      <c r="F22" s="33">
        <v>36.372388999999998</v>
      </c>
      <c r="G22" s="33">
        <v>-76.232528000000002</v>
      </c>
      <c r="H22" s="33">
        <v>1.2</v>
      </c>
      <c r="I22" s="36">
        <v>14.99</v>
      </c>
      <c r="J22" s="33">
        <v>6</v>
      </c>
      <c r="K22" s="33">
        <v>27</v>
      </c>
      <c r="L22" s="33">
        <v>32</v>
      </c>
      <c r="M22" s="33">
        <v>11</v>
      </c>
      <c r="N22" s="33">
        <v>11</v>
      </c>
      <c r="O22" s="33">
        <v>11</v>
      </c>
      <c r="P22" s="33">
        <v>9</v>
      </c>
      <c r="Q22" s="33">
        <v>9</v>
      </c>
      <c r="R22" s="33">
        <v>9</v>
      </c>
      <c r="S22" s="33">
        <v>80</v>
      </c>
      <c r="T22" s="33">
        <v>2</v>
      </c>
      <c r="U22" s="33">
        <v>30</v>
      </c>
      <c r="V22" s="33">
        <v>60</v>
      </c>
      <c r="W22" s="33">
        <v>0.122</v>
      </c>
      <c r="X22">
        <f>SUM(IF(D22=analysis!$C$6,1,0),X21)</f>
        <v>0</v>
      </c>
    </row>
    <row r="23" spans="1:24" x14ac:dyDescent="0.25">
      <c r="A23" s="6"/>
      <c r="B23" s="33" t="s">
        <v>24</v>
      </c>
      <c r="C23" s="34">
        <v>42571</v>
      </c>
      <c r="D23" s="33" t="s">
        <v>34</v>
      </c>
      <c r="E23" s="35">
        <v>0.42499999999999999</v>
      </c>
      <c r="F23" s="33">
        <v>36.364111000000001</v>
      </c>
      <c r="G23" s="33">
        <v>-76.231082999999998</v>
      </c>
      <c r="H23" s="33">
        <v>1.8</v>
      </c>
      <c r="I23" s="36">
        <v>22.49</v>
      </c>
      <c r="J23" s="33">
        <v>6.1</v>
      </c>
      <c r="K23" s="33">
        <v>27</v>
      </c>
      <c r="L23" s="33">
        <v>31</v>
      </c>
      <c r="M23" s="33">
        <v>11</v>
      </c>
      <c r="N23" s="33">
        <v>13</v>
      </c>
      <c r="O23" s="33">
        <v>12</v>
      </c>
      <c r="P23" s="33">
        <v>7</v>
      </c>
      <c r="Q23" s="33">
        <v>7</v>
      </c>
      <c r="R23" s="33">
        <v>7</v>
      </c>
      <c r="S23" s="33">
        <v>80</v>
      </c>
      <c r="T23" s="33">
        <v>0</v>
      </c>
      <c r="U23" s="33">
        <v>0</v>
      </c>
      <c r="V23" s="33">
        <v>60</v>
      </c>
      <c r="W23" s="33">
        <v>0.127</v>
      </c>
      <c r="X23">
        <f>SUM(IF(D23=analysis!$C$6,1,0),X22)</f>
        <v>0</v>
      </c>
    </row>
    <row r="24" spans="1:24" x14ac:dyDescent="0.25">
      <c r="A24" s="6"/>
      <c r="B24" s="33" t="s">
        <v>24</v>
      </c>
      <c r="C24" s="34">
        <v>42571</v>
      </c>
      <c r="D24" s="33" t="s">
        <v>35</v>
      </c>
      <c r="E24" s="35">
        <v>0.42291666666666666</v>
      </c>
      <c r="F24" s="33">
        <v>36.355832999999997</v>
      </c>
      <c r="G24" s="33">
        <v>-76.227110999999994</v>
      </c>
      <c r="H24" s="33">
        <v>3.2</v>
      </c>
      <c r="I24" s="36">
        <v>41.9</v>
      </c>
      <c r="J24" s="33">
        <v>6.1</v>
      </c>
      <c r="K24" s="33">
        <v>30</v>
      </c>
      <c r="L24" s="33">
        <v>30</v>
      </c>
      <c r="M24" s="33">
        <v>10</v>
      </c>
      <c r="N24" s="33">
        <v>10</v>
      </c>
      <c r="O24" s="33">
        <v>10</v>
      </c>
      <c r="P24" s="33">
        <v>6</v>
      </c>
      <c r="Q24" s="33">
        <v>8</v>
      </c>
      <c r="R24" s="33">
        <v>7</v>
      </c>
      <c r="S24" s="33">
        <v>90</v>
      </c>
      <c r="T24" s="33">
        <v>0</v>
      </c>
      <c r="U24" s="33">
        <v>0</v>
      </c>
      <c r="V24" s="33">
        <v>70</v>
      </c>
      <c r="W24" s="33">
        <v>0.14000000000000001</v>
      </c>
      <c r="X24">
        <f>SUM(IF(D24=analysis!$C$6,1,0),X23)</f>
        <v>0</v>
      </c>
    </row>
    <row r="25" spans="1:24" x14ac:dyDescent="0.25">
      <c r="A25" s="6"/>
      <c r="B25" s="33" t="s">
        <v>24</v>
      </c>
      <c r="C25" s="34">
        <v>42571</v>
      </c>
      <c r="D25" s="33" t="s">
        <v>36</v>
      </c>
      <c r="E25" s="35">
        <v>0.42083333333333334</v>
      </c>
      <c r="F25" s="33">
        <v>36.347250000000003</v>
      </c>
      <c r="G25" s="33">
        <v>-76.226528000000002</v>
      </c>
      <c r="H25" s="33">
        <v>2.9</v>
      </c>
      <c r="I25" s="36">
        <v>37.97</v>
      </c>
      <c r="J25" s="33">
        <v>6.1</v>
      </c>
      <c r="K25" s="33">
        <v>30</v>
      </c>
      <c r="L25" s="33">
        <v>33</v>
      </c>
      <c r="M25" s="33">
        <v>11</v>
      </c>
      <c r="N25" s="33">
        <v>12</v>
      </c>
      <c r="O25" s="33">
        <v>11.5</v>
      </c>
      <c r="P25" s="33">
        <v>8</v>
      </c>
      <c r="Q25" s="33">
        <v>8</v>
      </c>
      <c r="R25" s="33">
        <v>8</v>
      </c>
      <c r="S25" s="33">
        <v>90</v>
      </c>
      <c r="T25" s="33">
        <v>0</v>
      </c>
      <c r="U25" s="33">
        <v>0</v>
      </c>
      <c r="V25" s="33">
        <v>70</v>
      </c>
      <c r="W25" s="33">
        <v>0.14199999999999999</v>
      </c>
      <c r="X25">
        <f>SUM(IF(D25=analysis!$C$6,1,0),X24)</f>
        <v>0</v>
      </c>
    </row>
    <row r="26" spans="1:24" x14ac:dyDescent="0.25">
      <c r="A26" s="6"/>
      <c r="B26" s="33" t="s">
        <v>24</v>
      </c>
      <c r="C26" s="34">
        <v>42571</v>
      </c>
      <c r="D26" s="33" t="s">
        <v>37</v>
      </c>
      <c r="E26" s="35">
        <v>0.41875000000000001</v>
      </c>
      <c r="F26" s="33">
        <v>36.342944000000003</v>
      </c>
      <c r="G26" s="33">
        <v>-76.216138999999998</v>
      </c>
      <c r="H26" s="33">
        <v>2.2999999999999998</v>
      </c>
      <c r="I26" s="36">
        <v>29.66</v>
      </c>
      <c r="J26" s="33">
        <v>6.1</v>
      </c>
      <c r="K26" s="33">
        <v>29</v>
      </c>
      <c r="L26" s="33">
        <v>32</v>
      </c>
      <c r="M26" s="33">
        <v>15</v>
      </c>
      <c r="N26" s="33">
        <v>13</v>
      </c>
      <c r="O26" s="33">
        <v>14</v>
      </c>
      <c r="P26" s="33">
        <v>10</v>
      </c>
      <c r="Q26" s="33">
        <v>10</v>
      </c>
      <c r="R26" s="33">
        <v>10</v>
      </c>
      <c r="S26" s="33">
        <v>100</v>
      </c>
      <c r="T26" s="33">
        <v>2</v>
      </c>
      <c r="U26" s="33">
        <v>10</v>
      </c>
      <c r="V26" s="33">
        <v>70</v>
      </c>
      <c r="W26" s="33">
        <v>0.155</v>
      </c>
      <c r="X26">
        <f>SUM(IF(D26=analysis!$C$6,1,0),X25)</f>
        <v>0</v>
      </c>
    </row>
    <row r="27" spans="1:24" x14ac:dyDescent="0.25">
      <c r="A27" s="6"/>
      <c r="B27" s="33" t="s">
        <v>24</v>
      </c>
      <c r="C27" s="34">
        <v>42571</v>
      </c>
      <c r="D27" s="33" t="s">
        <v>38</v>
      </c>
      <c r="E27" s="35">
        <v>0.41666666666666669</v>
      </c>
      <c r="F27" s="33">
        <v>36.336582999999997</v>
      </c>
      <c r="G27" s="33">
        <v>-76.217139000000003</v>
      </c>
      <c r="H27" s="33">
        <v>2.6</v>
      </c>
      <c r="I27" s="36">
        <v>33.53</v>
      </c>
      <c r="J27" s="33">
        <v>6.1</v>
      </c>
      <c r="K27" s="33">
        <v>29</v>
      </c>
      <c r="L27" s="33">
        <v>32</v>
      </c>
      <c r="M27" s="33">
        <v>11</v>
      </c>
      <c r="N27" s="33">
        <v>13</v>
      </c>
      <c r="O27" s="33">
        <v>12</v>
      </c>
      <c r="P27" s="33">
        <v>9</v>
      </c>
      <c r="Q27" s="33">
        <v>9</v>
      </c>
      <c r="R27" s="33">
        <v>9</v>
      </c>
      <c r="S27" s="33">
        <v>100</v>
      </c>
      <c r="T27" s="33">
        <v>4</v>
      </c>
      <c r="U27" s="33">
        <v>10</v>
      </c>
      <c r="V27" s="33">
        <v>70</v>
      </c>
      <c r="W27" s="33">
        <v>0.152</v>
      </c>
      <c r="X27">
        <f>SUM(IF(D27=analysis!$C$6,1,0),X26)</f>
        <v>0</v>
      </c>
    </row>
    <row r="28" spans="1:24" x14ac:dyDescent="0.25">
      <c r="A28" s="6"/>
      <c r="B28" s="33" t="s">
        <v>24</v>
      </c>
      <c r="C28" s="34">
        <v>42571</v>
      </c>
      <c r="D28" s="33" t="s">
        <v>39</v>
      </c>
      <c r="E28" s="35">
        <v>0.41388888888888892</v>
      </c>
      <c r="F28" s="33">
        <v>36.327972000000003</v>
      </c>
      <c r="G28" s="33">
        <v>-76.21575</v>
      </c>
      <c r="H28" s="33">
        <v>2.6</v>
      </c>
      <c r="I28" s="36">
        <v>24.04</v>
      </c>
      <c r="J28" s="33">
        <v>5.9</v>
      </c>
      <c r="K28" s="33">
        <v>30</v>
      </c>
      <c r="L28" s="33">
        <v>33</v>
      </c>
      <c r="M28" s="33">
        <v>14</v>
      </c>
      <c r="N28" s="33">
        <v>14</v>
      </c>
      <c r="O28" s="33">
        <v>14</v>
      </c>
      <c r="P28" s="33">
        <v>10</v>
      </c>
      <c r="Q28" s="33">
        <v>10</v>
      </c>
      <c r="R28" s="33">
        <v>10</v>
      </c>
      <c r="S28" s="33">
        <v>100</v>
      </c>
      <c r="T28" s="33">
        <v>3</v>
      </c>
      <c r="U28" s="33">
        <v>60</v>
      </c>
      <c r="V28" s="33">
        <v>70</v>
      </c>
      <c r="W28" s="33">
        <v>0.15</v>
      </c>
      <c r="X28">
        <f>SUM(IF(D28=analysis!$C$6,1,0),X27)</f>
        <v>0</v>
      </c>
    </row>
    <row r="29" spans="1:24" x14ac:dyDescent="0.25">
      <c r="A29" s="6"/>
      <c r="B29" s="33" t="s">
        <v>24</v>
      </c>
      <c r="C29" s="34">
        <v>42571</v>
      </c>
      <c r="D29" s="33" t="s">
        <v>40</v>
      </c>
      <c r="E29" s="35">
        <v>0.41111111111111115</v>
      </c>
      <c r="F29" s="33">
        <v>36.327722000000001</v>
      </c>
      <c r="G29" s="33">
        <v>-76.205083000000002</v>
      </c>
      <c r="H29" s="33">
        <v>3</v>
      </c>
      <c r="I29" s="36">
        <v>39.28</v>
      </c>
      <c r="J29" s="33">
        <v>6.1</v>
      </c>
      <c r="K29" s="33">
        <v>30</v>
      </c>
      <c r="L29" s="33">
        <v>30</v>
      </c>
      <c r="M29" s="33">
        <v>9</v>
      </c>
      <c r="N29" s="33">
        <v>9</v>
      </c>
      <c r="O29" s="33">
        <v>9</v>
      </c>
      <c r="P29" s="33">
        <v>5</v>
      </c>
      <c r="Q29" s="33">
        <v>5</v>
      </c>
      <c r="R29" s="33">
        <v>5</v>
      </c>
      <c r="S29" s="33">
        <v>100</v>
      </c>
      <c r="T29" s="33">
        <v>0</v>
      </c>
      <c r="U29" s="33">
        <v>0</v>
      </c>
      <c r="V29" s="33">
        <v>70</v>
      </c>
      <c r="W29" s="33">
        <v>0.155</v>
      </c>
      <c r="X29">
        <f>SUM(IF(D29=analysis!$C$6,1,0),X28)</f>
        <v>0</v>
      </c>
    </row>
    <row r="30" spans="1:24" x14ac:dyDescent="0.25">
      <c r="A30" s="6"/>
      <c r="B30" s="33" t="s">
        <v>24</v>
      </c>
      <c r="C30" s="34">
        <v>42571</v>
      </c>
      <c r="D30" s="33" t="s">
        <v>41</v>
      </c>
      <c r="E30" s="35">
        <v>0.40902777777777777</v>
      </c>
      <c r="F30" s="33">
        <v>36.327888999999999</v>
      </c>
      <c r="G30" s="33">
        <v>-76.193583000000004</v>
      </c>
      <c r="H30" s="33">
        <v>3.6</v>
      </c>
      <c r="I30" s="36">
        <v>46.42</v>
      </c>
      <c r="J30" s="33">
        <v>6.2</v>
      </c>
      <c r="K30" s="33">
        <v>29</v>
      </c>
      <c r="L30" s="33">
        <v>29</v>
      </c>
      <c r="M30" s="33">
        <v>9</v>
      </c>
      <c r="N30" s="33">
        <v>10</v>
      </c>
      <c r="O30" s="33">
        <v>9.5</v>
      </c>
      <c r="P30" s="33">
        <v>9</v>
      </c>
      <c r="Q30" s="33">
        <v>9</v>
      </c>
      <c r="R30" s="33">
        <v>9</v>
      </c>
      <c r="S30" s="33">
        <v>110</v>
      </c>
      <c r="T30" s="33">
        <v>3</v>
      </c>
      <c r="U30" s="33">
        <v>350</v>
      </c>
      <c r="V30" s="33">
        <v>80</v>
      </c>
      <c r="W30" s="33">
        <v>0.16700000000000001</v>
      </c>
      <c r="X30">
        <f>SUM(IF(D30=analysis!$C$6,1,0),X29)</f>
        <v>0</v>
      </c>
    </row>
    <row r="31" spans="1:24" x14ac:dyDescent="0.25">
      <c r="A31" s="6"/>
      <c r="B31" s="33" t="s">
        <v>24</v>
      </c>
      <c r="C31" s="34">
        <v>42571</v>
      </c>
      <c r="D31" s="33" t="s">
        <v>42</v>
      </c>
      <c r="E31" s="35">
        <v>0.40625</v>
      </c>
      <c r="F31" s="33">
        <v>36.324388999999996</v>
      </c>
      <c r="G31" s="33">
        <v>-76.184972000000002</v>
      </c>
      <c r="H31" s="33">
        <v>2.9</v>
      </c>
      <c r="I31" s="36">
        <v>37.97</v>
      </c>
      <c r="J31" s="33">
        <v>6.1</v>
      </c>
      <c r="K31" s="33">
        <v>30</v>
      </c>
      <c r="L31" s="33">
        <v>31</v>
      </c>
      <c r="M31" s="33">
        <v>11</v>
      </c>
      <c r="N31" s="33">
        <v>12</v>
      </c>
      <c r="O31" s="33">
        <v>11.5</v>
      </c>
      <c r="P31" s="33">
        <v>8</v>
      </c>
      <c r="Q31" s="33">
        <v>9</v>
      </c>
      <c r="R31" s="33">
        <v>8.5</v>
      </c>
      <c r="S31" s="33">
        <v>120</v>
      </c>
      <c r="T31" s="33">
        <v>0</v>
      </c>
      <c r="U31" s="33">
        <v>0</v>
      </c>
      <c r="V31" s="33">
        <v>90</v>
      </c>
      <c r="W31" s="33">
        <v>0.182</v>
      </c>
      <c r="X31">
        <f>SUM(IF(D31=analysis!$C$6,1,0),X30)</f>
        <v>0</v>
      </c>
    </row>
    <row r="32" spans="1:24" x14ac:dyDescent="0.25">
      <c r="A32" s="6"/>
      <c r="B32" s="33" t="s">
        <v>24</v>
      </c>
      <c r="C32" s="34">
        <v>42571</v>
      </c>
      <c r="D32" s="33" t="s">
        <v>43</v>
      </c>
      <c r="E32" s="35">
        <v>0.40277777777777773</v>
      </c>
      <c r="F32" s="33">
        <v>36.317138999999997</v>
      </c>
      <c r="G32" s="33">
        <v>-76.183499999999995</v>
      </c>
      <c r="H32" s="33">
        <v>2.6</v>
      </c>
      <c r="I32" s="36">
        <v>34.04</v>
      </c>
      <c r="J32" s="33">
        <v>6.2</v>
      </c>
      <c r="K32" s="33">
        <v>30</v>
      </c>
      <c r="L32" s="33">
        <v>29</v>
      </c>
      <c r="M32" s="33">
        <v>12</v>
      </c>
      <c r="N32" s="33">
        <v>12</v>
      </c>
      <c r="O32" s="33">
        <v>12</v>
      </c>
      <c r="P32" s="33">
        <v>9</v>
      </c>
      <c r="Q32" s="33">
        <v>9</v>
      </c>
      <c r="R32" s="33">
        <v>9</v>
      </c>
      <c r="S32" s="33">
        <v>140</v>
      </c>
      <c r="T32" s="33">
        <v>4</v>
      </c>
      <c r="U32" s="33">
        <v>5</v>
      </c>
      <c r="V32" s="33">
        <v>100</v>
      </c>
      <c r="W32" s="33">
        <v>0.21299999999999999</v>
      </c>
      <c r="X32">
        <f>SUM(IF(D32=analysis!$C$6,1,0),X31)</f>
        <v>0</v>
      </c>
    </row>
    <row r="33" spans="1:24" x14ac:dyDescent="0.25">
      <c r="A33" s="6"/>
      <c r="B33" s="33" t="s">
        <v>24</v>
      </c>
      <c r="C33" s="34">
        <v>42571</v>
      </c>
      <c r="D33" s="33" t="s">
        <v>44</v>
      </c>
      <c r="E33" s="35">
        <v>0.39999999999999997</v>
      </c>
      <c r="F33" s="33">
        <v>36.315972000000002</v>
      </c>
      <c r="G33" s="33">
        <v>-76.194166999999993</v>
      </c>
      <c r="H33" s="33">
        <v>3</v>
      </c>
      <c r="I33" s="36">
        <v>38.69</v>
      </c>
      <c r="J33" s="33">
        <v>6.2</v>
      </c>
      <c r="K33" s="33">
        <v>29</v>
      </c>
      <c r="L33" s="33">
        <v>30</v>
      </c>
      <c r="M33" s="33">
        <v>11</v>
      </c>
      <c r="N33" s="33">
        <v>12</v>
      </c>
      <c r="O33" s="33">
        <v>11.5</v>
      </c>
      <c r="P33" s="33">
        <v>8</v>
      </c>
      <c r="Q33" s="33">
        <v>9</v>
      </c>
      <c r="R33" s="33">
        <v>8.5</v>
      </c>
      <c r="S33" s="33">
        <v>160</v>
      </c>
      <c r="T33" s="33">
        <v>2</v>
      </c>
      <c r="U33" s="33">
        <v>10</v>
      </c>
      <c r="V33" s="33">
        <v>110</v>
      </c>
      <c r="W33" s="33">
        <v>0.23200000000000001</v>
      </c>
      <c r="X33">
        <f>SUM(IF(D33=analysis!$C$6,1,0),X32)</f>
        <v>0</v>
      </c>
    </row>
    <row r="34" spans="1:24" x14ac:dyDescent="0.25">
      <c r="A34" s="6"/>
      <c r="B34" s="33" t="s">
        <v>24</v>
      </c>
      <c r="C34" s="34">
        <v>42571</v>
      </c>
      <c r="D34" s="33" t="s">
        <v>45</v>
      </c>
      <c r="E34" s="35">
        <v>0.3972222222222222</v>
      </c>
      <c r="F34" s="33">
        <v>36.315055999999998</v>
      </c>
      <c r="G34" s="33">
        <v>-76.200083000000006</v>
      </c>
      <c r="H34" s="33">
        <v>2</v>
      </c>
      <c r="I34" s="36">
        <v>25.79</v>
      </c>
      <c r="J34" s="33">
        <v>6.3</v>
      </c>
      <c r="K34" s="33">
        <v>29</v>
      </c>
      <c r="L34" s="33">
        <v>30</v>
      </c>
      <c r="M34" s="33">
        <v>11</v>
      </c>
      <c r="N34" s="33">
        <v>11</v>
      </c>
      <c r="O34" s="33">
        <v>11</v>
      </c>
      <c r="P34" s="33">
        <v>9</v>
      </c>
      <c r="Q34" s="33">
        <v>9</v>
      </c>
      <c r="R34" s="33">
        <v>9</v>
      </c>
      <c r="S34" s="33">
        <v>170</v>
      </c>
      <c r="T34" s="33">
        <v>4</v>
      </c>
      <c r="U34" s="33">
        <v>10</v>
      </c>
      <c r="V34" s="33">
        <v>120</v>
      </c>
      <c r="W34" s="33">
        <v>0.247</v>
      </c>
      <c r="X34">
        <f>SUM(IF(D34=analysis!$C$6,1,0),X33)</f>
        <v>0</v>
      </c>
    </row>
    <row r="35" spans="1:24" x14ac:dyDescent="0.25">
      <c r="A35" s="6"/>
      <c r="B35" s="33" t="s">
        <v>24</v>
      </c>
      <c r="C35" s="34">
        <v>42571</v>
      </c>
      <c r="D35" s="33" t="s">
        <v>46</v>
      </c>
      <c r="E35" s="35">
        <v>0.38680555555555557</v>
      </c>
      <c r="F35" s="33">
        <v>36.306471999999999</v>
      </c>
      <c r="G35" s="33">
        <v>-76.202083000000002</v>
      </c>
      <c r="H35" s="33">
        <v>3.4</v>
      </c>
      <c r="I35" s="36">
        <v>44.52</v>
      </c>
      <c r="J35" s="33">
        <v>6.3</v>
      </c>
      <c r="K35" s="33">
        <v>30</v>
      </c>
      <c r="L35" s="33">
        <v>28</v>
      </c>
      <c r="M35" s="33">
        <v>11</v>
      </c>
      <c r="N35" s="33">
        <v>13</v>
      </c>
      <c r="O35" s="33">
        <v>12</v>
      </c>
      <c r="P35" s="33">
        <v>9</v>
      </c>
      <c r="Q35" s="33">
        <v>9</v>
      </c>
      <c r="R35" s="33">
        <v>9</v>
      </c>
      <c r="S35" s="33">
        <v>220</v>
      </c>
      <c r="T35" s="33">
        <v>5</v>
      </c>
      <c r="U35" s="33">
        <v>10</v>
      </c>
      <c r="V35" s="33">
        <v>160</v>
      </c>
      <c r="W35" s="33">
        <v>0.32100000000000001</v>
      </c>
      <c r="X35">
        <f>SUM(IF(D35=analysis!$C$6,1,0),X34)</f>
        <v>0</v>
      </c>
    </row>
    <row r="36" spans="1:24" x14ac:dyDescent="0.25">
      <c r="A36" s="6"/>
      <c r="B36" s="33" t="s">
        <v>24</v>
      </c>
      <c r="C36" s="34">
        <v>42571</v>
      </c>
      <c r="D36" s="33" t="s">
        <v>47</v>
      </c>
      <c r="E36" s="35">
        <v>0.39166666666666666</v>
      </c>
      <c r="F36" s="33">
        <v>36.305332999999997</v>
      </c>
      <c r="G36" s="33">
        <v>-76.205888999999999</v>
      </c>
      <c r="H36" s="33">
        <v>3.8</v>
      </c>
      <c r="I36" s="36">
        <v>28.15</v>
      </c>
      <c r="J36" s="33">
        <v>6.3</v>
      </c>
      <c r="K36" s="33">
        <v>29</v>
      </c>
      <c r="L36" s="33">
        <v>27</v>
      </c>
      <c r="M36" s="33">
        <v>10</v>
      </c>
      <c r="N36" s="33">
        <v>10</v>
      </c>
      <c r="O36" s="33">
        <v>10</v>
      </c>
      <c r="P36" s="33">
        <v>9</v>
      </c>
      <c r="Q36" s="33">
        <v>9</v>
      </c>
      <c r="R36" s="33">
        <v>9</v>
      </c>
      <c r="S36" s="33">
        <v>250</v>
      </c>
      <c r="T36" s="33">
        <v>4</v>
      </c>
      <c r="U36" s="33">
        <v>10</v>
      </c>
      <c r="V36" s="33">
        <v>170</v>
      </c>
      <c r="W36" s="33">
        <v>0.36</v>
      </c>
      <c r="X36">
        <f>SUM(IF(D36=analysis!$C$6,1,0),X35)</f>
        <v>0</v>
      </c>
    </row>
    <row r="37" spans="1:24" x14ac:dyDescent="0.25">
      <c r="A37" s="6"/>
      <c r="B37" s="33" t="s">
        <v>24</v>
      </c>
      <c r="C37" s="34">
        <v>42571</v>
      </c>
      <c r="D37" s="33" t="s">
        <v>48</v>
      </c>
      <c r="E37" s="35">
        <v>0.39305555555555555</v>
      </c>
      <c r="F37" s="33">
        <v>36.304361</v>
      </c>
      <c r="G37" s="33">
        <v>-76.211332999999996</v>
      </c>
      <c r="H37" s="33">
        <v>4.0999999999999996</v>
      </c>
      <c r="I37" s="36">
        <v>52.87</v>
      </c>
      <c r="J37" s="33">
        <v>6.4</v>
      </c>
      <c r="K37" s="33">
        <v>29</v>
      </c>
      <c r="L37" s="33">
        <v>29</v>
      </c>
      <c r="M37" s="33">
        <v>13</v>
      </c>
      <c r="N37" s="33">
        <v>14</v>
      </c>
      <c r="O37" s="33">
        <v>13.5</v>
      </c>
      <c r="P37" s="33">
        <v>10</v>
      </c>
      <c r="Q37" s="33">
        <v>11</v>
      </c>
      <c r="R37" s="33">
        <v>10.5</v>
      </c>
      <c r="S37" s="33">
        <v>250</v>
      </c>
      <c r="T37" s="33">
        <v>5</v>
      </c>
      <c r="U37" s="33">
        <v>10</v>
      </c>
      <c r="V37" s="33">
        <v>180</v>
      </c>
      <c r="W37" s="33">
        <v>0.36799999999999999</v>
      </c>
      <c r="X37">
        <f>SUM(IF(D37=analysis!$C$6,1,0),X36)</f>
        <v>1</v>
      </c>
    </row>
    <row r="38" spans="1:24" x14ac:dyDescent="0.25">
      <c r="A38" s="6"/>
      <c r="B38" s="33" t="s">
        <v>24</v>
      </c>
      <c r="C38" s="34">
        <v>42571</v>
      </c>
      <c r="D38" s="33" t="s">
        <v>49</v>
      </c>
      <c r="E38" s="35">
        <v>0.38472222222222219</v>
      </c>
      <c r="F38" s="33">
        <v>36.302638999999999</v>
      </c>
      <c r="G38" s="33">
        <v>-76.216082999999998</v>
      </c>
      <c r="H38" s="33">
        <v>4</v>
      </c>
      <c r="I38" s="36">
        <v>52.37</v>
      </c>
      <c r="J38" s="33">
        <v>6.5</v>
      </c>
      <c r="K38" s="33">
        <v>30</v>
      </c>
      <c r="L38" s="33">
        <v>29</v>
      </c>
      <c r="M38" s="33">
        <v>14</v>
      </c>
      <c r="N38" s="33">
        <v>14</v>
      </c>
      <c r="O38" s="33">
        <v>14</v>
      </c>
      <c r="P38" s="33">
        <v>10</v>
      </c>
      <c r="Q38" s="33">
        <v>10</v>
      </c>
      <c r="R38" s="33">
        <v>10</v>
      </c>
      <c r="S38" s="33">
        <v>250</v>
      </c>
      <c r="T38" s="33">
        <v>4</v>
      </c>
      <c r="U38" s="33">
        <v>330</v>
      </c>
      <c r="V38" s="33">
        <v>180</v>
      </c>
      <c r="W38" s="33">
        <v>0.36299999999999999</v>
      </c>
      <c r="X38">
        <f>SUM(IF(D38=analysis!$C$6,1,0),X37)</f>
        <v>1</v>
      </c>
    </row>
    <row r="39" spans="1:24" x14ac:dyDescent="0.25">
      <c r="A39" s="6"/>
      <c r="B39" s="33" t="s">
        <v>24</v>
      </c>
      <c r="C39" s="34">
        <v>42571</v>
      </c>
      <c r="D39" s="33" t="s">
        <v>50</v>
      </c>
      <c r="E39" s="35">
        <v>0.38194444444444442</v>
      </c>
      <c r="F39" s="33">
        <v>36.299694000000002</v>
      </c>
      <c r="G39" s="33">
        <v>-76.217519999999993</v>
      </c>
      <c r="H39" s="33">
        <v>3.5</v>
      </c>
      <c r="I39" s="36">
        <v>45.14</v>
      </c>
      <c r="J39" s="33">
        <v>6.3</v>
      </c>
      <c r="K39" s="33">
        <v>29</v>
      </c>
      <c r="L39" s="33">
        <v>27</v>
      </c>
      <c r="M39" s="33">
        <v>12</v>
      </c>
      <c r="N39" s="33">
        <v>12</v>
      </c>
      <c r="O39" s="33">
        <v>12</v>
      </c>
      <c r="P39" s="33">
        <v>9</v>
      </c>
      <c r="Q39" s="33">
        <v>9</v>
      </c>
      <c r="R39" s="33">
        <v>9</v>
      </c>
      <c r="S39" s="33">
        <v>290</v>
      </c>
      <c r="T39" s="33">
        <v>2</v>
      </c>
      <c r="U39" s="33">
        <v>350</v>
      </c>
      <c r="V39" s="33">
        <v>210</v>
      </c>
      <c r="W39" s="33">
        <v>0.42</v>
      </c>
      <c r="X39">
        <f>SUM(IF(D39=analysis!$C$6,1,0),X38)</f>
        <v>1</v>
      </c>
    </row>
    <row r="40" spans="1:24" x14ac:dyDescent="0.25">
      <c r="A40" s="6"/>
      <c r="B40" s="33" t="s">
        <v>24</v>
      </c>
      <c r="C40" s="34">
        <v>42571</v>
      </c>
      <c r="D40" s="33" t="s">
        <v>51</v>
      </c>
      <c r="E40" s="35">
        <v>0.3444444444444445</v>
      </c>
      <c r="F40" s="33">
        <v>36.296472000000001</v>
      </c>
      <c r="G40" s="33">
        <v>-76.217832999999999</v>
      </c>
      <c r="H40" s="33">
        <v>3.4</v>
      </c>
      <c r="I40" s="36">
        <v>43.85</v>
      </c>
      <c r="J40" s="33">
        <v>6.5</v>
      </c>
      <c r="K40" s="33">
        <v>29</v>
      </c>
      <c r="L40" s="33">
        <v>26</v>
      </c>
      <c r="M40" s="33">
        <v>17</v>
      </c>
      <c r="N40" s="33">
        <v>15</v>
      </c>
      <c r="O40" s="33">
        <v>16</v>
      </c>
      <c r="P40" s="33">
        <v>12</v>
      </c>
      <c r="Q40" s="33">
        <v>11</v>
      </c>
      <c r="R40" s="33">
        <v>11.5</v>
      </c>
      <c r="S40" s="33">
        <v>440</v>
      </c>
      <c r="T40" s="33">
        <v>4</v>
      </c>
      <c r="U40" s="33">
        <v>10</v>
      </c>
      <c r="V40" s="33">
        <v>310</v>
      </c>
      <c r="W40" s="33">
        <v>0.62</v>
      </c>
      <c r="X40">
        <f>SUM(IF(D40=analysis!$C$6,1,0),X39)</f>
        <v>1</v>
      </c>
    </row>
    <row r="41" spans="1:24" x14ac:dyDescent="0.25">
      <c r="A41" s="6"/>
      <c r="B41" s="33" t="s">
        <v>123</v>
      </c>
      <c r="C41" s="34">
        <v>42571</v>
      </c>
      <c r="D41" s="33" t="s">
        <v>52</v>
      </c>
      <c r="E41" s="35">
        <v>0.35000000000000003</v>
      </c>
      <c r="F41" s="36">
        <v>36.296472000000001</v>
      </c>
      <c r="G41" s="36">
        <v>-76.180638999999999</v>
      </c>
      <c r="H41" s="33">
        <v>6.3</v>
      </c>
      <c r="I41" s="36">
        <v>81.239999999999995</v>
      </c>
      <c r="J41" s="33">
        <v>6.9</v>
      </c>
      <c r="K41" s="33">
        <v>29</v>
      </c>
      <c r="L41" s="33">
        <v>25</v>
      </c>
      <c r="M41" s="33">
        <v>23</v>
      </c>
      <c r="N41" s="33">
        <v>24</v>
      </c>
      <c r="O41" s="33">
        <v>23.5</v>
      </c>
      <c r="P41" s="33">
        <v>19</v>
      </c>
      <c r="Q41" s="33">
        <v>20</v>
      </c>
      <c r="R41" s="33">
        <v>19.5</v>
      </c>
      <c r="S41" s="33">
        <v>1070</v>
      </c>
      <c r="T41" s="33">
        <v>7</v>
      </c>
      <c r="U41" s="33">
        <v>10</v>
      </c>
      <c r="V41" s="33">
        <v>760</v>
      </c>
      <c r="W41" s="33">
        <v>1.534</v>
      </c>
      <c r="X41">
        <f>SUM(IF(D41=analysis!$C$6,1,0),X40)</f>
        <v>1</v>
      </c>
    </row>
    <row r="42" spans="1:24" x14ac:dyDescent="0.25">
      <c r="A42" s="6"/>
      <c r="B42" s="33" t="s">
        <v>123</v>
      </c>
      <c r="C42" s="34">
        <v>42571</v>
      </c>
      <c r="D42" s="33" t="s">
        <v>53</v>
      </c>
      <c r="E42" s="35">
        <v>0.35416666666666669</v>
      </c>
      <c r="F42" s="36">
        <v>36.290444000000001</v>
      </c>
      <c r="G42" s="36">
        <v>-76.150361000000004</v>
      </c>
      <c r="H42" s="33">
        <v>6.3</v>
      </c>
      <c r="I42" s="36">
        <v>82.49</v>
      </c>
      <c r="J42" s="33">
        <v>7.3</v>
      </c>
      <c r="K42" s="33">
        <v>30</v>
      </c>
      <c r="L42" s="33">
        <v>26</v>
      </c>
      <c r="M42" s="33">
        <v>30</v>
      </c>
      <c r="N42" s="33">
        <v>31</v>
      </c>
      <c r="O42" s="33">
        <v>30.5</v>
      </c>
      <c r="P42" s="33">
        <v>21</v>
      </c>
      <c r="Q42" s="33">
        <v>22</v>
      </c>
      <c r="R42" s="33">
        <v>21.5</v>
      </c>
      <c r="S42" s="33">
        <v>1400</v>
      </c>
      <c r="T42" s="33">
        <v>8</v>
      </c>
      <c r="U42" s="33">
        <v>350</v>
      </c>
      <c r="V42" s="33">
        <v>1000</v>
      </c>
      <c r="W42" s="33">
        <v>2.0099999999999998</v>
      </c>
      <c r="X42">
        <f>SUM(IF(D42=analysis!$C$6,1,0),X41)</f>
        <v>1</v>
      </c>
    </row>
    <row r="43" spans="1:24" x14ac:dyDescent="0.25">
      <c r="A43" s="6"/>
      <c r="B43" s="33" t="s">
        <v>123</v>
      </c>
      <c r="C43" s="34">
        <v>42571</v>
      </c>
      <c r="D43" s="33" t="s">
        <v>54</v>
      </c>
      <c r="E43" s="35">
        <v>0.35902777777777778</v>
      </c>
      <c r="F43" s="36">
        <v>36.279806000000001</v>
      </c>
      <c r="G43" s="36">
        <v>-76.116692</v>
      </c>
      <c r="H43" s="33">
        <v>7</v>
      </c>
      <c r="I43" s="36">
        <v>93.02</v>
      </c>
      <c r="J43" s="33">
        <v>7</v>
      </c>
      <c r="K43" s="33">
        <v>31</v>
      </c>
      <c r="L43" s="33">
        <v>27</v>
      </c>
      <c r="M43" s="33">
        <v>26</v>
      </c>
      <c r="N43" s="33">
        <v>26</v>
      </c>
      <c r="O43" s="33">
        <v>26</v>
      </c>
      <c r="P43" s="33">
        <v>15</v>
      </c>
      <c r="Q43" s="33">
        <v>15</v>
      </c>
      <c r="R43" s="33">
        <v>15</v>
      </c>
      <c r="S43" s="33">
        <v>1580</v>
      </c>
      <c r="T43" s="33">
        <v>8</v>
      </c>
      <c r="U43" s="33">
        <v>350</v>
      </c>
      <c r="V43" s="33">
        <v>1120</v>
      </c>
      <c r="W43" s="33">
        <v>2.29</v>
      </c>
      <c r="X43">
        <f>SUM(IF(D43=analysis!$C$6,1,0),X42)</f>
        <v>1</v>
      </c>
    </row>
    <row r="44" spans="1:24" x14ac:dyDescent="0.25">
      <c r="A44" s="6"/>
      <c r="B44" s="33" t="s">
        <v>123</v>
      </c>
      <c r="C44" s="34">
        <v>42571</v>
      </c>
      <c r="D44" s="33" t="s">
        <v>55</v>
      </c>
      <c r="E44" s="35">
        <v>0.36458333333333331</v>
      </c>
      <c r="F44" s="36">
        <v>36.232138999999997</v>
      </c>
      <c r="G44" s="36">
        <v>-76.099417000000003</v>
      </c>
      <c r="H44" s="33">
        <v>7.3</v>
      </c>
      <c r="I44" s="36">
        <v>94.14</v>
      </c>
      <c r="J44" s="33">
        <v>7.4</v>
      </c>
      <c r="K44" s="33">
        <v>29</v>
      </c>
      <c r="L44" s="33">
        <v>26</v>
      </c>
      <c r="M44" s="33">
        <v>20</v>
      </c>
      <c r="N44" s="33">
        <v>21</v>
      </c>
      <c r="O44" s="33">
        <v>20.5</v>
      </c>
      <c r="P44" s="33">
        <v>15</v>
      </c>
      <c r="Q44" s="33">
        <v>15</v>
      </c>
      <c r="R44" s="33">
        <v>15</v>
      </c>
      <c r="S44" s="33">
        <v>1680</v>
      </c>
      <c r="T44" s="33">
        <v>6</v>
      </c>
      <c r="U44" s="33">
        <v>350</v>
      </c>
      <c r="V44" s="33">
        <v>1200</v>
      </c>
      <c r="W44" s="33">
        <v>2.42</v>
      </c>
      <c r="X44">
        <f>SUM(IF(D44=analysis!$C$6,1,0),X43)</f>
        <v>1</v>
      </c>
    </row>
    <row r="45" spans="1:24" x14ac:dyDescent="0.25">
      <c r="A45" s="6"/>
      <c r="B45" s="33" t="s">
        <v>67</v>
      </c>
      <c r="C45" s="34">
        <v>42557</v>
      </c>
      <c r="D45" s="33" t="s">
        <v>68</v>
      </c>
      <c r="E45" s="35">
        <v>0.49444444444444446</v>
      </c>
      <c r="F45" s="33">
        <v>36.323721999999997</v>
      </c>
      <c r="G45" s="33">
        <v>-76.244028</v>
      </c>
      <c r="H45" s="33">
        <v>2.4</v>
      </c>
      <c r="I45" s="36">
        <v>31.89</v>
      </c>
      <c r="J45" s="33">
        <v>7.4</v>
      </c>
      <c r="K45" s="33">
        <v>31</v>
      </c>
      <c r="L45" s="33">
        <v>31.7</v>
      </c>
      <c r="M45" s="33">
        <v>33</v>
      </c>
      <c r="N45" s="33">
        <v>34</v>
      </c>
      <c r="O45" s="33">
        <v>33.5</v>
      </c>
      <c r="P45" s="33">
        <v>21</v>
      </c>
      <c r="Q45" s="33">
        <v>22</v>
      </c>
      <c r="R45" s="33">
        <v>21.5</v>
      </c>
      <c r="S45" s="33">
        <v>250</v>
      </c>
      <c r="T45" s="33">
        <v>0</v>
      </c>
      <c r="U45" s="33">
        <v>0</v>
      </c>
      <c r="V45" s="33">
        <v>180</v>
      </c>
      <c r="W45" s="33">
        <v>0.372</v>
      </c>
      <c r="X45">
        <f>SUM(IF(D45=analysis!$C$6,1,0),X44)</f>
        <v>1</v>
      </c>
    </row>
    <row r="46" spans="1:24" x14ac:dyDescent="0.25">
      <c r="A46" s="10"/>
      <c r="B46" s="33" t="s">
        <v>67</v>
      </c>
      <c r="C46" s="34">
        <v>42557</v>
      </c>
      <c r="D46" s="33" t="s">
        <v>69</v>
      </c>
      <c r="E46" s="35">
        <v>0.48819444444444443</v>
      </c>
      <c r="F46" s="33">
        <v>36.321778000000002</v>
      </c>
      <c r="G46" s="33">
        <v>-76.240443999999997</v>
      </c>
      <c r="H46" s="33">
        <v>2.2999999999999998</v>
      </c>
      <c r="I46" s="36">
        <v>30.11</v>
      </c>
      <c r="J46" s="33">
        <v>7</v>
      </c>
      <c r="K46" s="33">
        <v>30</v>
      </c>
      <c r="L46" s="33">
        <v>30.4</v>
      </c>
      <c r="M46" s="33">
        <v>34</v>
      </c>
      <c r="N46" s="33">
        <v>35</v>
      </c>
      <c r="O46" s="33">
        <v>34.5</v>
      </c>
      <c r="P46" s="33">
        <v>20</v>
      </c>
      <c r="Q46" s="33">
        <v>21</v>
      </c>
      <c r="R46" s="33">
        <v>20.5</v>
      </c>
      <c r="S46" s="33">
        <v>210</v>
      </c>
      <c r="T46" s="33">
        <v>0</v>
      </c>
      <c r="U46" s="33">
        <v>0</v>
      </c>
      <c r="V46" s="33">
        <v>150</v>
      </c>
      <c r="W46" s="33">
        <v>0.311</v>
      </c>
      <c r="X46">
        <f>SUM(IF(D46=analysis!$C$6,1,0),X45)</f>
        <v>1</v>
      </c>
    </row>
    <row r="47" spans="1:24" x14ac:dyDescent="0.25">
      <c r="A47" s="10"/>
      <c r="B47" s="33" t="s">
        <v>67</v>
      </c>
      <c r="C47" s="34">
        <v>42557</v>
      </c>
      <c r="D47" s="33" t="s">
        <v>70</v>
      </c>
      <c r="E47" s="35">
        <v>0.47916666666666669</v>
      </c>
      <c r="F47" s="33">
        <v>36.322583000000002</v>
      </c>
      <c r="G47" s="33">
        <v>-76.234943999999999</v>
      </c>
      <c r="H47" s="33">
        <v>1.9</v>
      </c>
      <c r="I47" s="36">
        <v>24.88</v>
      </c>
      <c r="J47" s="33">
        <v>7</v>
      </c>
      <c r="K47" s="33">
        <v>30</v>
      </c>
      <c r="L47" s="33">
        <v>31.3</v>
      </c>
      <c r="M47" s="33">
        <v>24</v>
      </c>
      <c r="N47" s="33">
        <v>25</v>
      </c>
      <c r="O47" s="33">
        <v>24.5</v>
      </c>
      <c r="P47" s="33">
        <v>14</v>
      </c>
      <c r="Q47" s="33">
        <v>14</v>
      </c>
      <c r="R47" s="33">
        <v>14</v>
      </c>
      <c r="S47" s="33">
        <v>230</v>
      </c>
      <c r="T47" s="33">
        <v>0</v>
      </c>
      <c r="U47" s="33">
        <v>0</v>
      </c>
      <c r="V47" s="33">
        <v>160</v>
      </c>
      <c r="W47" s="33">
        <v>0.33500000000000002</v>
      </c>
      <c r="X47">
        <f>SUM(IF(D47=analysis!$C$6,1,0),X46)</f>
        <v>1</v>
      </c>
    </row>
    <row r="48" spans="1:24" x14ac:dyDescent="0.25">
      <c r="A48" s="10"/>
      <c r="B48" s="33" t="s">
        <v>67</v>
      </c>
      <c r="C48" s="34">
        <v>42557</v>
      </c>
      <c r="D48" s="33" t="s">
        <v>71</v>
      </c>
      <c r="E48" s="35">
        <v>0.47291666666666665</v>
      </c>
      <c r="F48" s="33">
        <v>36.323805999999998</v>
      </c>
      <c r="G48" s="33">
        <v>-76.229667000000006</v>
      </c>
      <c r="H48" s="33">
        <v>2.5</v>
      </c>
      <c r="I48" s="36">
        <v>32.729999999999997</v>
      </c>
      <c r="J48" s="33">
        <v>7.1</v>
      </c>
      <c r="K48" s="33">
        <v>30</v>
      </c>
      <c r="L48" s="33">
        <v>35.4</v>
      </c>
      <c r="M48" s="33">
        <v>26</v>
      </c>
      <c r="N48" s="33">
        <v>27</v>
      </c>
      <c r="O48" s="33">
        <v>26.5</v>
      </c>
      <c r="P48" s="33">
        <v>14</v>
      </c>
      <c r="Q48" s="33">
        <v>14</v>
      </c>
      <c r="R48" s="33">
        <v>14</v>
      </c>
      <c r="S48" s="33">
        <v>240</v>
      </c>
      <c r="T48" s="33">
        <v>0</v>
      </c>
      <c r="U48" s="33">
        <v>0</v>
      </c>
      <c r="V48" s="33">
        <v>170</v>
      </c>
      <c r="W48" s="33">
        <v>0.35299999999999998</v>
      </c>
      <c r="X48">
        <f>SUM(IF(D48=analysis!$C$6,1,0),X47)</f>
        <v>1</v>
      </c>
    </row>
    <row r="49" spans="1:24" x14ac:dyDescent="0.25">
      <c r="A49" s="10"/>
      <c r="B49" s="33" t="s">
        <v>67</v>
      </c>
      <c r="C49" s="34">
        <v>42557</v>
      </c>
      <c r="D49" s="33" t="s">
        <v>72</v>
      </c>
      <c r="E49" s="35">
        <v>0.46666666666666662</v>
      </c>
      <c r="F49" s="33">
        <v>36.322833000000003</v>
      </c>
      <c r="G49" s="33">
        <v>-76.225416999999993</v>
      </c>
      <c r="H49" s="33">
        <v>2.4</v>
      </c>
      <c r="I49" s="36">
        <v>31.42</v>
      </c>
      <c r="J49" s="33">
        <v>7</v>
      </c>
      <c r="K49" s="33">
        <v>30</v>
      </c>
      <c r="L49" s="33">
        <v>32.700000000000003</v>
      </c>
      <c r="M49" s="33">
        <v>26</v>
      </c>
      <c r="N49" s="33">
        <v>26</v>
      </c>
      <c r="O49" s="33">
        <v>26</v>
      </c>
      <c r="P49" s="33">
        <v>17</v>
      </c>
      <c r="Q49" s="33">
        <v>16</v>
      </c>
      <c r="R49" s="33">
        <v>16.5</v>
      </c>
      <c r="S49" s="33">
        <v>260</v>
      </c>
      <c r="T49" s="33">
        <v>0</v>
      </c>
      <c r="U49" s="33">
        <v>0</v>
      </c>
      <c r="V49" s="33">
        <v>180</v>
      </c>
      <c r="W49" s="33">
        <v>0.378</v>
      </c>
      <c r="X49">
        <f>SUM(IF(D49=analysis!$C$6,1,0),X48)</f>
        <v>1</v>
      </c>
    </row>
    <row r="50" spans="1:24" x14ac:dyDescent="0.25">
      <c r="A50" s="10"/>
      <c r="B50" s="33" t="s">
        <v>67</v>
      </c>
      <c r="C50" s="34">
        <v>42557</v>
      </c>
      <c r="D50" s="33" t="s">
        <v>73</v>
      </c>
      <c r="E50" s="35">
        <v>0.4604166666666667</v>
      </c>
      <c r="F50" s="33">
        <v>36.318832999999998</v>
      </c>
      <c r="G50" s="33">
        <v>-76.225278000000003</v>
      </c>
      <c r="H50" s="33">
        <v>2.2999999999999998</v>
      </c>
      <c r="I50" s="36">
        <v>30.11</v>
      </c>
      <c r="J50" s="33">
        <v>7</v>
      </c>
      <c r="K50" s="33">
        <v>30</v>
      </c>
      <c r="L50" s="33">
        <v>36.200000000000003</v>
      </c>
      <c r="M50" s="33">
        <v>24</v>
      </c>
      <c r="N50" s="33">
        <v>23</v>
      </c>
      <c r="O50" s="33">
        <v>23.5</v>
      </c>
      <c r="P50" s="33">
        <v>14</v>
      </c>
      <c r="Q50" s="33">
        <v>14</v>
      </c>
      <c r="R50" s="33">
        <v>14</v>
      </c>
      <c r="S50" s="33">
        <v>280</v>
      </c>
      <c r="T50" s="33">
        <v>0</v>
      </c>
      <c r="U50" s="33">
        <v>0</v>
      </c>
      <c r="V50" s="33">
        <v>200</v>
      </c>
      <c r="W50" s="33">
        <v>0.40400000000000003</v>
      </c>
      <c r="X50">
        <f>SUM(IF(D50=analysis!$C$6,1,0),X49)</f>
        <v>1</v>
      </c>
    </row>
    <row r="51" spans="1:24" x14ac:dyDescent="0.25">
      <c r="A51" s="10"/>
      <c r="B51" s="33" t="s">
        <v>67</v>
      </c>
      <c r="C51" s="34">
        <v>42557</v>
      </c>
      <c r="D51" s="33" t="s">
        <v>74</v>
      </c>
      <c r="E51" s="35">
        <v>0.4548611111111111</v>
      </c>
      <c r="F51" s="33">
        <v>36.316277999999997</v>
      </c>
      <c r="G51" s="33">
        <v>-76.223749999999995</v>
      </c>
      <c r="H51" s="33">
        <v>2.2000000000000002</v>
      </c>
      <c r="I51" s="36">
        <v>28.81</v>
      </c>
      <c r="J51" s="33">
        <v>7</v>
      </c>
      <c r="K51" s="33">
        <v>30</v>
      </c>
      <c r="L51" s="33">
        <v>32.799999999999997</v>
      </c>
      <c r="M51" s="33">
        <v>27</v>
      </c>
      <c r="N51" s="33">
        <v>29</v>
      </c>
      <c r="O51" s="33">
        <v>28</v>
      </c>
      <c r="P51" s="33">
        <v>17</v>
      </c>
      <c r="Q51" s="33">
        <v>17</v>
      </c>
      <c r="R51" s="33">
        <v>17</v>
      </c>
      <c r="S51" s="33">
        <v>300</v>
      </c>
      <c r="T51" s="33">
        <v>0.6</v>
      </c>
      <c r="U51" s="33">
        <v>240</v>
      </c>
      <c r="V51" s="33">
        <v>210</v>
      </c>
      <c r="W51" s="33">
        <v>0.43</v>
      </c>
      <c r="X51">
        <f>SUM(IF(D51=analysis!$C$6,1,0),X50)</f>
        <v>1</v>
      </c>
    </row>
    <row r="52" spans="1:24" x14ac:dyDescent="0.25">
      <c r="A52" s="10"/>
      <c r="B52" s="33" t="s">
        <v>67</v>
      </c>
      <c r="C52" s="34">
        <v>42557</v>
      </c>
      <c r="D52" s="33" t="s">
        <v>75</v>
      </c>
      <c r="E52" s="35">
        <v>0.44861111111111113</v>
      </c>
      <c r="F52" s="33">
        <v>36.315556000000001</v>
      </c>
      <c r="G52" s="33">
        <v>-76.219800000000006</v>
      </c>
      <c r="H52" s="33">
        <v>2.2000000000000002</v>
      </c>
      <c r="I52" s="36">
        <v>28.37</v>
      </c>
      <c r="J52" s="33">
        <v>7</v>
      </c>
      <c r="K52" s="33">
        <v>29</v>
      </c>
      <c r="L52" s="33">
        <v>39.700000000000003</v>
      </c>
      <c r="M52" s="33">
        <v>26</v>
      </c>
      <c r="N52" s="33">
        <v>27</v>
      </c>
      <c r="O52" s="33">
        <v>26.5</v>
      </c>
      <c r="P52" s="33">
        <v>14</v>
      </c>
      <c r="Q52" s="33">
        <v>13</v>
      </c>
      <c r="R52" s="33">
        <v>13.5</v>
      </c>
      <c r="S52" s="33">
        <v>330</v>
      </c>
      <c r="T52" s="33">
        <v>0</v>
      </c>
      <c r="U52" s="33">
        <v>0</v>
      </c>
      <c r="V52" s="33">
        <v>230</v>
      </c>
      <c r="W52" s="33">
        <v>0.47899999999999998</v>
      </c>
      <c r="X52">
        <f>SUM(IF(D52=analysis!$C$6,1,0),X51)</f>
        <v>1</v>
      </c>
    </row>
    <row r="53" spans="1:24" x14ac:dyDescent="0.25">
      <c r="A53" s="10"/>
      <c r="B53" s="33" t="s">
        <v>67</v>
      </c>
      <c r="C53" s="34">
        <v>42557</v>
      </c>
      <c r="D53" s="33" t="s">
        <v>76</v>
      </c>
      <c r="E53" s="35">
        <v>0.44513888888888892</v>
      </c>
      <c r="F53" s="33">
        <v>36.314999999999998</v>
      </c>
      <c r="G53" s="33">
        <v>-76.218000000000004</v>
      </c>
      <c r="H53" s="33">
        <v>2.2000000000000002</v>
      </c>
      <c r="I53" s="36">
        <v>28.81</v>
      </c>
      <c r="J53" s="33">
        <v>6.8</v>
      </c>
      <c r="K53" s="33">
        <v>30</v>
      </c>
      <c r="L53" s="33">
        <v>33.200000000000003</v>
      </c>
      <c r="M53" s="33">
        <v>23</v>
      </c>
      <c r="N53" s="33">
        <v>25</v>
      </c>
      <c r="O53" s="33">
        <v>24</v>
      </c>
      <c r="P53" s="33">
        <v>10</v>
      </c>
      <c r="Q53" s="33">
        <v>11</v>
      </c>
      <c r="R53" s="33">
        <v>10.5</v>
      </c>
      <c r="S53" s="33">
        <v>340</v>
      </c>
      <c r="T53" s="33">
        <v>0</v>
      </c>
      <c r="U53" s="33">
        <v>0</v>
      </c>
      <c r="V53" s="33">
        <v>240</v>
      </c>
      <c r="W53" s="33">
        <v>0.497</v>
      </c>
      <c r="X53">
        <f>SUM(IF(D53=analysis!$C$6,1,0),X52)</f>
        <v>1</v>
      </c>
    </row>
    <row r="54" spans="1:24" x14ac:dyDescent="0.25">
      <c r="A54" s="10"/>
      <c r="B54" s="33" t="s">
        <v>67</v>
      </c>
      <c r="C54" s="34">
        <v>42557</v>
      </c>
      <c r="D54" s="33" t="s">
        <v>77</v>
      </c>
      <c r="E54" s="35">
        <v>0.39861111111111108</v>
      </c>
      <c r="F54" s="33">
        <v>36.315528</v>
      </c>
      <c r="G54" s="33">
        <v>-76.214111000000003</v>
      </c>
      <c r="H54" s="33">
        <v>1.7</v>
      </c>
      <c r="I54" s="36">
        <v>21.92</v>
      </c>
      <c r="J54" s="33">
        <v>6.8</v>
      </c>
      <c r="K54" s="33">
        <v>29</v>
      </c>
      <c r="L54" s="33">
        <v>29.5</v>
      </c>
      <c r="M54" s="33">
        <v>21</v>
      </c>
      <c r="N54" s="33">
        <v>20</v>
      </c>
      <c r="O54" s="33">
        <v>20.5</v>
      </c>
      <c r="P54" s="33">
        <v>13</v>
      </c>
      <c r="Q54" s="33">
        <v>12</v>
      </c>
      <c r="R54" s="33">
        <v>12.5</v>
      </c>
      <c r="S54" s="33">
        <v>380</v>
      </c>
      <c r="T54" s="33">
        <v>0</v>
      </c>
      <c r="U54" s="33">
        <v>0</v>
      </c>
      <c r="V54" s="33">
        <v>270</v>
      </c>
      <c r="W54" s="33">
        <v>0.55300000000000005</v>
      </c>
      <c r="X54">
        <f>SUM(IF(D54=analysis!$C$6,1,0),X53)</f>
        <v>1</v>
      </c>
    </row>
    <row r="55" spans="1:24" x14ac:dyDescent="0.25">
      <c r="A55" s="10"/>
      <c r="B55" s="33" t="s">
        <v>67</v>
      </c>
      <c r="C55" s="34">
        <v>42557</v>
      </c>
      <c r="D55" s="33" t="s">
        <v>78</v>
      </c>
      <c r="E55" s="35">
        <v>0.39305555555555555</v>
      </c>
      <c r="F55" s="33">
        <v>36.313000000000002</v>
      </c>
      <c r="G55" s="33">
        <v>-76.215249999999997</v>
      </c>
      <c r="H55" s="33">
        <v>1.4</v>
      </c>
      <c r="I55" s="36">
        <v>18.05</v>
      </c>
      <c r="J55" s="33">
        <v>6.7</v>
      </c>
      <c r="K55" s="33">
        <v>29</v>
      </c>
      <c r="L55" s="33">
        <v>31.7</v>
      </c>
      <c r="M55" s="33">
        <v>20</v>
      </c>
      <c r="N55" s="33">
        <v>19</v>
      </c>
      <c r="O55" s="33">
        <v>19.5</v>
      </c>
      <c r="P55" s="33">
        <v>13</v>
      </c>
      <c r="Q55" s="33">
        <v>14</v>
      </c>
      <c r="R55" s="33">
        <v>13.5</v>
      </c>
      <c r="S55" s="33">
        <v>400</v>
      </c>
      <c r="T55" s="33">
        <v>2.8</v>
      </c>
      <c r="U55" s="33">
        <v>300</v>
      </c>
      <c r="V55" s="33">
        <v>290</v>
      </c>
      <c r="W55" s="33">
        <v>0.58199999999999996</v>
      </c>
      <c r="X55">
        <f>SUM(IF(D55=analysis!$C$6,1,0),X54)</f>
        <v>1</v>
      </c>
    </row>
    <row r="56" spans="1:24" x14ac:dyDescent="0.25">
      <c r="A56" s="10"/>
      <c r="B56" s="33" t="s">
        <v>67</v>
      </c>
      <c r="C56" s="34">
        <v>42557</v>
      </c>
      <c r="D56" s="33" t="s">
        <v>79</v>
      </c>
      <c r="E56" s="35">
        <v>0.38750000000000001</v>
      </c>
      <c r="F56" s="33">
        <v>36.311610999999999</v>
      </c>
      <c r="G56" s="33">
        <v>-76.210222000000002</v>
      </c>
      <c r="H56" s="33">
        <v>1.1000000000000001</v>
      </c>
      <c r="I56" s="36">
        <v>14.4</v>
      </c>
      <c r="J56" s="33">
        <v>6.8</v>
      </c>
      <c r="K56" s="33">
        <v>30</v>
      </c>
      <c r="L56" s="33">
        <v>31.2</v>
      </c>
      <c r="M56" s="33">
        <v>17</v>
      </c>
      <c r="N56" s="33">
        <v>17</v>
      </c>
      <c r="O56" s="33">
        <v>17</v>
      </c>
      <c r="P56" s="33">
        <v>10</v>
      </c>
      <c r="Q56" s="33">
        <v>11</v>
      </c>
      <c r="R56" s="33">
        <v>10.5</v>
      </c>
      <c r="S56" s="33">
        <v>400</v>
      </c>
      <c r="T56" s="33">
        <v>0</v>
      </c>
      <c r="U56" s="33">
        <v>0</v>
      </c>
      <c r="V56" s="33">
        <v>280</v>
      </c>
      <c r="W56" s="33">
        <v>0.57599999999999996</v>
      </c>
      <c r="X56">
        <f>SUM(IF(D56=analysis!$C$6,1,0),X55)</f>
        <v>1</v>
      </c>
    </row>
    <row r="57" spans="1:24" x14ac:dyDescent="0.25">
      <c r="A57" s="10"/>
      <c r="B57" s="33" t="s">
        <v>67</v>
      </c>
      <c r="C57" s="34">
        <v>42557</v>
      </c>
      <c r="D57" s="33" t="s">
        <v>80</v>
      </c>
      <c r="E57" s="35">
        <v>0.38125000000000003</v>
      </c>
      <c r="F57" s="33">
        <v>36.310167</v>
      </c>
      <c r="G57" s="33">
        <v>-76.212056000000004</v>
      </c>
      <c r="H57" s="33">
        <v>0.9</v>
      </c>
      <c r="I57" s="36">
        <v>11.61</v>
      </c>
      <c r="J57" s="33">
        <v>6.9</v>
      </c>
      <c r="K57" s="33">
        <v>29</v>
      </c>
      <c r="L57" s="33">
        <v>31</v>
      </c>
      <c r="M57" s="33">
        <v>13</v>
      </c>
      <c r="N57" s="33">
        <v>13</v>
      </c>
      <c r="O57" s="33">
        <v>13</v>
      </c>
      <c r="P57" s="33">
        <v>9</v>
      </c>
      <c r="Q57" s="33">
        <v>10</v>
      </c>
      <c r="R57" s="33">
        <v>9.5</v>
      </c>
      <c r="S57" s="33">
        <v>420</v>
      </c>
      <c r="T57" s="33">
        <v>0</v>
      </c>
      <c r="U57" s="33">
        <v>0</v>
      </c>
      <c r="V57" s="33">
        <v>300</v>
      </c>
      <c r="W57" s="33">
        <v>0.60799999999999998</v>
      </c>
      <c r="X57">
        <f>SUM(IF(D57=analysis!$C$6,1,0),X56)</f>
        <v>1</v>
      </c>
    </row>
    <row r="58" spans="1:24" x14ac:dyDescent="0.25">
      <c r="A58" s="10"/>
      <c r="B58" s="33" t="s">
        <v>67</v>
      </c>
      <c r="C58" s="34">
        <v>42557</v>
      </c>
      <c r="D58" s="33" t="s">
        <v>81</v>
      </c>
      <c r="E58" s="35">
        <v>0.375</v>
      </c>
      <c r="F58" s="33">
        <v>36.308250000000001</v>
      </c>
      <c r="G58" s="33">
        <v>-76.212193999999997</v>
      </c>
      <c r="H58" s="33">
        <v>0</v>
      </c>
      <c r="I58" s="36">
        <v>0</v>
      </c>
      <c r="J58" s="33">
        <v>6.9</v>
      </c>
      <c r="K58" s="33">
        <v>30</v>
      </c>
      <c r="L58" s="33">
        <v>28.7</v>
      </c>
      <c r="M58" s="33">
        <v>17</v>
      </c>
      <c r="N58" s="33">
        <v>18</v>
      </c>
      <c r="O58" s="33">
        <v>17.5</v>
      </c>
      <c r="P58" s="33">
        <v>11</v>
      </c>
      <c r="Q58" s="33">
        <v>12</v>
      </c>
      <c r="R58" s="33">
        <v>11.5</v>
      </c>
      <c r="S58" s="33">
        <v>400</v>
      </c>
      <c r="T58" s="33">
        <v>0.9</v>
      </c>
      <c r="U58" s="33">
        <v>300</v>
      </c>
      <c r="V58" s="33">
        <v>280</v>
      </c>
      <c r="W58" s="33">
        <v>0.57399999999999995</v>
      </c>
      <c r="X58">
        <f>SUM(IF(D58=analysis!$C$6,1,0),X57)</f>
        <v>1</v>
      </c>
    </row>
    <row r="59" spans="1:24" x14ac:dyDescent="0.25">
      <c r="A59" s="10"/>
      <c r="B59" s="33" t="s">
        <v>67</v>
      </c>
      <c r="C59" s="34">
        <v>42557</v>
      </c>
      <c r="D59" s="33" t="s">
        <v>82</v>
      </c>
      <c r="E59" s="35">
        <v>0.34930555555555554</v>
      </c>
      <c r="F59" s="33">
        <v>36.306944000000001</v>
      </c>
      <c r="G59" s="33">
        <v>-76.210361000000006</v>
      </c>
      <c r="H59" s="33">
        <v>0.5</v>
      </c>
      <c r="I59" s="36">
        <v>6.55</v>
      </c>
      <c r="J59" s="33">
        <v>6.8</v>
      </c>
      <c r="K59" s="33">
        <v>30</v>
      </c>
      <c r="L59" s="33">
        <v>30.3</v>
      </c>
      <c r="M59" s="33">
        <v>18</v>
      </c>
      <c r="N59" s="33">
        <v>17</v>
      </c>
      <c r="O59" s="33">
        <v>17.5</v>
      </c>
      <c r="P59" s="33">
        <v>11</v>
      </c>
      <c r="Q59" s="33">
        <v>12</v>
      </c>
      <c r="R59" s="33">
        <v>11.5</v>
      </c>
      <c r="S59" s="33">
        <v>360</v>
      </c>
      <c r="T59" s="33">
        <v>1.3</v>
      </c>
      <c r="U59" s="33">
        <v>240</v>
      </c>
      <c r="V59" s="33">
        <v>250</v>
      </c>
      <c r="W59" s="33">
        <v>0.51700000000000002</v>
      </c>
      <c r="X59">
        <f>SUM(IF(D59=analysis!$C$6,1,0),X58)</f>
        <v>1</v>
      </c>
    </row>
    <row r="60" spans="1:24" x14ac:dyDescent="0.25">
      <c r="A60" s="10"/>
      <c r="B60" s="33" t="s">
        <v>14</v>
      </c>
      <c r="C60" s="34">
        <v>42551</v>
      </c>
      <c r="D60" s="33" t="s">
        <v>15</v>
      </c>
      <c r="E60" s="35">
        <v>0.6</v>
      </c>
      <c r="F60" s="33">
        <v>36.309750000000001</v>
      </c>
      <c r="G60" s="33">
        <v>-76.130860999999996</v>
      </c>
      <c r="H60" s="33">
        <v>1.6</v>
      </c>
      <c r="I60" s="36">
        <v>20.309999999999999</v>
      </c>
      <c r="J60" s="33">
        <v>7.4</v>
      </c>
      <c r="K60" s="33">
        <v>28</v>
      </c>
      <c r="L60" s="33">
        <v>29.7</v>
      </c>
      <c r="M60" s="33">
        <v>30</v>
      </c>
      <c r="N60" s="33">
        <v>31</v>
      </c>
      <c r="O60" s="33">
        <v>30.5</v>
      </c>
      <c r="P60" s="33">
        <v>22</v>
      </c>
      <c r="Q60" s="33">
        <v>23</v>
      </c>
      <c r="R60" s="33">
        <v>22.5</v>
      </c>
      <c r="S60" s="33">
        <v>460</v>
      </c>
      <c r="T60" s="33">
        <v>0</v>
      </c>
      <c r="U60" s="33">
        <v>0</v>
      </c>
      <c r="V60" s="33">
        <v>330</v>
      </c>
      <c r="W60" s="33">
        <v>0.66800000000000004</v>
      </c>
      <c r="X60">
        <f>SUM(IF(D60=analysis!$C$6,1,0),X59)</f>
        <v>1</v>
      </c>
    </row>
    <row r="61" spans="1:24" x14ac:dyDescent="0.25">
      <c r="A61" s="10"/>
      <c r="B61" s="33" t="s">
        <v>14</v>
      </c>
      <c r="C61" s="34">
        <v>42551</v>
      </c>
      <c r="D61" s="33" t="s">
        <v>16</v>
      </c>
      <c r="E61" s="35">
        <v>0.61597222222222225</v>
      </c>
      <c r="F61" s="33">
        <v>36.305250000000001</v>
      </c>
      <c r="G61" s="33">
        <v>-76.130167</v>
      </c>
      <c r="H61" s="33">
        <v>1.4</v>
      </c>
      <c r="I61" s="36">
        <v>18.329999999999998</v>
      </c>
      <c r="J61" s="33">
        <v>7.5</v>
      </c>
      <c r="K61" s="33">
        <v>30</v>
      </c>
      <c r="L61" s="33">
        <v>33</v>
      </c>
      <c r="M61" s="33">
        <v>28</v>
      </c>
      <c r="N61" s="33">
        <v>29</v>
      </c>
      <c r="O61" s="33">
        <v>28.5</v>
      </c>
      <c r="P61" s="33">
        <v>18</v>
      </c>
      <c r="Q61" s="33">
        <v>19</v>
      </c>
      <c r="R61" s="33">
        <v>18.5</v>
      </c>
      <c r="S61" s="33">
        <v>740</v>
      </c>
      <c r="T61" s="33">
        <v>0</v>
      </c>
      <c r="U61" s="33">
        <v>0</v>
      </c>
      <c r="V61" s="33">
        <v>530</v>
      </c>
      <c r="W61" s="33">
        <v>1.071</v>
      </c>
      <c r="X61">
        <f>SUM(IF(D61=analysis!$C$6,1,0),X60)</f>
        <v>1</v>
      </c>
    </row>
    <row r="62" spans="1:24" x14ac:dyDescent="0.25">
      <c r="A62" s="10"/>
      <c r="B62" s="33" t="s">
        <v>14</v>
      </c>
      <c r="C62" s="34">
        <v>42551</v>
      </c>
      <c r="D62" s="33" t="s">
        <v>17</v>
      </c>
      <c r="E62" s="35">
        <v>0.625</v>
      </c>
      <c r="F62" s="33">
        <v>36.300944000000001</v>
      </c>
      <c r="G62" s="33">
        <v>-76.131900000000002</v>
      </c>
      <c r="H62" s="33">
        <v>0.7</v>
      </c>
      <c r="I62" s="36">
        <v>9.17</v>
      </c>
      <c r="J62" s="33">
        <v>7.5</v>
      </c>
      <c r="K62" s="33">
        <v>30</v>
      </c>
      <c r="L62" s="33">
        <v>31.2</v>
      </c>
      <c r="M62" s="33">
        <v>26</v>
      </c>
      <c r="N62" s="33">
        <v>27</v>
      </c>
      <c r="O62" s="33">
        <v>26.5</v>
      </c>
      <c r="P62" s="33">
        <v>17</v>
      </c>
      <c r="Q62" s="33">
        <v>18</v>
      </c>
      <c r="R62" s="33">
        <v>17.5</v>
      </c>
      <c r="S62" s="33">
        <v>940</v>
      </c>
      <c r="T62" s="33">
        <v>3.5</v>
      </c>
      <c r="U62" s="33">
        <v>70</v>
      </c>
      <c r="V62" s="33">
        <v>660</v>
      </c>
      <c r="W62" s="33">
        <v>1.327</v>
      </c>
      <c r="X62">
        <f>SUM(IF(D62=analysis!$C$6,1,0),X61)</f>
        <v>1</v>
      </c>
    </row>
    <row r="63" spans="1:24" x14ac:dyDescent="0.25">
      <c r="A63" s="10"/>
      <c r="B63" s="33" t="s">
        <v>14</v>
      </c>
      <c r="C63" s="34">
        <v>42551</v>
      </c>
      <c r="D63" s="33" t="s">
        <v>18</v>
      </c>
      <c r="E63" s="35">
        <v>0.63263888888888886</v>
      </c>
      <c r="F63" s="33">
        <v>36.296388999999998</v>
      </c>
      <c r="G63" s="33">
        <v>-76.134</v>
      </c>
      <c r="H63" s="33">
        <v>1.2</v>
      </c>
      <c r="I63" s="36">
        <v>15.95</v>
      </c>
      <c r="J63" s="33">
        <v>7.7</v>
      </c>
      <c r="K63" s="33">
        <v>31</v>
      </c>
      <c r="L63" s="33">
        <v>31.7</v>
      </c>
      <c r="M63" s="33">
        <v>26</v>
      </c>
      <c r="N63" s="33">
        <v>27</v>
      </c>
      <c r="O63" s="33">
        <v>26.5</v>
      </c>
      <c r="P63" s="33">
        <v>17</v>
      </c>
      <c r="Q63" s="33">
        <v>18</v>
      </c>
      <c r="R63" s="33">
        <v>17.5</v>
      </c>
      <c r="S63" s="33">
        <v>1070</v>
      </c>
      <c r="T63" s="33">
        <v>2.4</v>
      </c>
      <c r="U63" s="33">
        <v>40</v>
      </c>
      <c r="V63" s="33">
        <v>760</v>
      </c>
      <c r="W63" s="33">
        <v>1.514</v>
      </c>
      <c r="X63">
        <f>SUM(IF(D63=analysis!$C$6,1,0),X62)</f>
        <v>1</v>
      </c>
    </row>
    <row r="64" spans="1:24" x14ac:dyDescent="0.25">
      <c r="A64" s="10"/>
      <c r="B64" s="33" t="s">
        <v>122</v>
      </c>
      <c r="C64" s="34">
        <v>42551</v>
      </c>
      <c r="D64" s="33" t="s">
        <v>20</v>
      </c>
      <c r="E64" s="35">
        <v>0.68125000000000002</v>
      </c>
      <c r="F64" s="33">
        <v>36.3005</v>
      </c>
      <c r="G64" s="33">
        <v>-76.115471999999997</v>
      </c>
      <c r="H64" s="33">
        <v>0.6</v>
      </c>
      <c r="I64" s="36">
        <v>7.62</v>
      </c>
      <c r="J64" s="33">
        <v>7.4</v>
      </c>
      <c r="K64" s="33">
        <v>28</v>
      </c>
      <c r="L64" s="33">
        <v>31.7</v>
      </c>
      <c r="M64" s="33">
        <v>29</v>
      </c>
      <c r="N64" s="33">
        <v>31</v>
      </c>
      <c r="O64" s="33">
        <v>30</v>
      </c>
      <c r="P64" s="33">
        <v>19</v>
      </c>
      <c r="Q64" s="33">
        <v>18</v>
      </c>
      <c r="R64" s="33">
        <v>18.5</v>
      </c>
      <c r="S64" s="33">
        <v>540</v>
      </c>
      <c r="T64" s="33">
        <v>1.5</v>
      </c>
      <c r="U64" s="33">
        <v>150</v>
      </c>
      <c r="V64" s="33">
        <v>390</v>
      </c>
      <c r="W64" s="33">
        <v>0.78300000000000003</v>
      </c>
      <c r="X64">
        <f>SUM(IF(D64=analysis!$C$6,1,0),X63)</f>
        <v>1</v>
      </c>
    </row>
    <row r="65" spans="1:24" x14ac:dyDescent="0.25">
      <c r="A65" s="10"/>
      <c r="B65" s="33" t="s">
        <v>122</v>
      </c>
      <c r="C65" s="34">
        <v>42551</v>
      </c>
      <c r="D65" s="33" t="s">
        <v>21</v>
      </c>
      <c r="E65" s="35">
        <v>0.67361111111111116</v>
      </c>
      <c r="F65" s="33">
        <v>36.298222000000003</v>
      </c>
      <c r="G65" s="33">
        <v>-76.117971999999995</v>
      </c>
      <c r="H65" s="33">
        <v>0.7</v>
      </c>
      <c r="I65" s="36">
        <v>9.17</v>
      </c>
      <c r="J65" s="33">
        <v>7.5</v>
      </c>
      <c r="K65" s="33">
        <v>30</v>
      </c>
      <c r="L65" s="33">
        <v>36.200000000000003</v>
      </c>
      <c r="M65" s="33">
        <v>25</v>
      </c>
      <c r="N65" s="33">
        <v>27</v>
      </c>
      <c r="O65" s="33">
        <v>26</v>
      </c>
      <c r="P65" s="33">
        <v>17</v>
      </c>
      <c r="Q65" s="33">
        <v>17</v>
      </c>
      <c r="R65" s="33">
        <v>17</v>
      </c>
      <c r="S65" s="33">
        <v>670</v>
      </c>
      <c r="T65" s="33">
        <v>0</v>
      </c>
      <c r="U65" s="33">
        <v>0</v>
      </c>
      <c r="V65" s="33">
        <v>480</v>
      </c>
      <c r="W65" s="33">
        <v>0.96699999999999997</v>
      </c>
      <c r="X65">
        <f>SUM(IF(D65=analysis!$C$6,1,0),X64)</f>
        <v>1</v>
      </c>
    </row>
    <row r="66" spans="1:24" x14ac:dyDescent="0.25">
      <c r="A66" s="10"/>
      <c r="B66" s="33" t="s">
        <v>122</v>
      </c>
      <c r="C66" s="34">
        <v>42551</v>
      </c>
      <c r="D66" s="33" t="s">
        <v>22</v>
      </c>
      <c r="E66" s="35">
        <v>0.66597222222222219</v>
      </c>
      <c r="F66" s="33">
        <v>36.295805999999999</v>
      </c>
      <c r="G66" s="33">
        <v>-76.122667000000007</v>
      </c>
      <c r="H66" s="33">
        <v>0.3</v>
      </c>
      <c r="I66" s="36">
        <v>3.93</v>
      </c>
      <c r="J66" s="33">
        <v>7.4</v>
      </c>
      <c r="K66" s="33">
        <v>30</v>
      </c>
      <c r="L66" s="33">
        <v>30.4</v>
      </c>
      <c r="M66" s="33">
        <v>28</v>
      </c>
      <c r="N66" s="33">
        <v>28</v>
      </c>
      <c r="O66" s="33">
        <v>28</v>
      </c>
      <c r="P66" s="33">
        <v>17</v>
      </c>
      <c r="Q66" s="33">
        <v>17</v>
      </c>
      <c r="R66" s="33">
        <v>17</v>
      </c>
      <c r="S66" s="33">
        <v>860</v>
      </c>
      <c r="T66" s="33">
        <v>0</v>
      </c>
      <c r="U66" s="33">
        <v>0</v>
      </c>
      <c r="V66" s="33">
        <v>610</v>
      </c>
      <c r="W66" s="33">
        <v>1.236</v>
      </c>
      <c r="X66">
        <f>SUM(IF(D66=analysis!$C$6,1,0),X65)</f>
        <v>1</v>
      </c>
    </row>
    <row r="67" spans="1:24" x14ac:dyDescent="0.25">
      <c r="A67" s="10"/>
      <c r="B67" s="33" t="s">
        <v>122</v>
      </c>
      <c r="C67" s="34">
        <v>42551</v>
      </c>
      <c r="D67" s="33" t="s">
        <v>23</v>
      </c>
      <c r="E67" s="35">
        <v>0.64027777777777783</v>
      </c>
      <c r="F67" s="33">
        <v>36.291778000000001</v>
      </c>
      <c r="G67" s="33">
        <v>-76.133499999999998</v>
      </c>
      <c r="H67" s="33">
        <v>2</v>
      </c>
      <c r="I67" s="36">
        <v>26.97</v>
      </c>
      <c r="J67" s="33">
        <v>7.6</v>
      </c>
      <c r="K67" s="33">
        <v>32</v>
      </c>
      <c r="L67" s="33">
        <v>28.3</v>
      </c>
      <c r="M67" s="33">
        <v>24</v>
      </c>
      <c r="N67" s="33">
        <v>25</v>
      </c>
      <c r="O67" s="33">
        <v>24.5</v>
      </c>
      <c r="P67" s="33">
        <v>16</v>
      </c>
      <c r="Q67" s="33">
        <v>16</v>
      </c>
      <c r="R67" s="33">
        <v>16</v>
      </c>
      <c r="S67" s="33">
        <v>1230</v>
      </c>
      <c r="T67" s="33">
        <v>1.2</v>
      </c>
      <c r="U67" s="33">
        <v>280</v>
      </c>
      <c r="V67" s="33">
        <v>880</v>
      </c>
      <c r="W67" s="33">
        <v>1.768</v>
      </c>
      <c r="X67">
        <f>SUM(IF(D67=analysis!$C$6,1,0),X66)</f>
        <v>1</v>
      </c>
    </row>
    <row r="68" spans="1:24" x14ac:dyDescent="0.25">
      <c r="A68" s="10"/>
      <c r="B68" s="33" t="s">
        <v>56</v>
      </c>
      <c r="C68" s="34">
        <v>42557</v>
      </c>
      <c r="D68" s="33" t="s">
        <v>57</v>
      </c>
      <c r="E68" s="35">
        <v>0.45347222222222222</v>
      </c>
      <c r="F68" s="33">
        <v>36.350481000000002</v>
      </c>
      <c r="G68" s="33">
        <v>-76.163855999999996</v>
      </c>
      <c r="H68" s="33">
        <v>1.9</v>
      </c>
      <c r="I68" s="33">
        <v>24.12</v>
      </c>
      <c r="J68" s="33">
        <v>7</v>
      </c>
      <c r="K68" s="33">
        <v>28</v>
      </c>
      <c r="L68" s="33">
        <v>30.8</v>
      </c>
      <c r="M68" s="33">
        <v>31</v>
      </c>
      <c r="N68" s="33">
        <v>30</v>
      </c>
      <c r="O68" s="33">
        <v>30.5</v>
      </c>
      <c r="P68" s="33">
        <v>18</v>
      </c>
      <c r="Q68" s="33">
        <v>20</v>
      </c>
      <c r="R68" s="33">
        <v>19</v>
      </c>
      <c r="S68" s="33">
        <v>200</v>
      </c>
      <c r="T68" s="33">
        <v>0</v>
      </c>
      <c r="U68" s="33">
        <v>0</v>
      </c>
      <c r="V68" s="33">
        <v>140</v>
      </c>
      <c r="W68" s="33">
        <v>0.29399999999999998</v>
      </c>
      <c r="X68">
        <f>SUM(IF(D68=analysis!$C$6,1,0),X67)</f>
        <v>1</v>
      </c>
    </row>
    <row r="69" spans="1:24" x14ac:dyDescent="0.25">
      <c r="A69" s="10"/>
      <c r="B69" s="33" t="s">
        <v>56</v>
      </c>
      <c r="C69" s="34">
        <v>42557</v>
      </c>
      <c r="D69" s="33" t="s">
        <v>58</v>
      </c>
      <c r="E69" s="35">
        <v>0.46458333333333335</v>
      </c>
      <c r="F69" s="33">
        <v>36.346221999999997</v>
      </c>
      <c r="G69" s="33">
        <v>-76.162694000000002</v>
      </c>
      <c r="H69" s="33">
        <v>2</v>
      </c>
      <c r="I69" s="33">
        <v>24.18</v>
      </c>
      <c r="J69" s="33">
        <v>7</v>
      </c>
      <c r="K69" s="33">
        <v>25</v>
      </c>
      <c r="L69" s="33">
        <v>30.3</v>
      </c>
      <c r="M69" s="33">
        <v>22</v>
      </c>
      <c r="N69" s="33">
        <v>23</v>
      </c>
      <c r="O69" s="33">
        <v>22.5</v>
      </c>
      <c r="P69" s="33">
        <v>17</v>
      </c>
      <c r="Q69" s="33">
        <v>18</v>
      </c>
      <c r="R69" s="33">
        <v>17.5</v>
      </c>
      <c r="S69" s="33">
        <v>160</v>
      </c>
      <c r="T69" s="33">
        <v>0</v>
      </c>
      <c r="U69" s="33">
        <v>0</v>
      </c>
      <c r="V69" s="33">
        <v>110</v>
      </c>
      <c r="W69" s="33">
        <v>0.23799999999999999</v>
      </c>
      <c r="X69">
        <f>SUM(IF(D69=analysis!$C$6,1,0),X68)</f>
        <v>1</v>
      </c>
    </row>
    <row r="70" spans="1:24" x14ac:dyDescent="0.25">
      <c r="A70" s="10"/>
      <c r="B70" s="33" t="s">
        <v>56</v>
      </c>
      <c r="C70" s="34">
        <v>42557</v>
      </c>
      <c r="D70" s="33" t="s">
        <v>59</v>
      </c>
      <c r="E70" s="35">
        <v>0.47222222222222227</v>
      </c>
      <c r="F70" s="33">
        <v>36.342666999999999</v>
      </c>
      <c r="G70" s="33">
        <v>-76.165082999999996</v>
      </c>
      <c r="H70" s="33">
        <v>2.1</v>
      </c>
      <c r="I70" s="33">
        <v>26.66</v>
      </c>
      <c r="J70" s="33">
        <v>6.9</v>
      </c>
      <c r="K70" s="33">
        <v>28</v>
      </c>
      <c r="L70" s="33">
        <v>31.8</v>
      </c>
      <c r="M70" s="33">
        <v>23</v>
      </c>
      <c r="N70" s="33">
        <v>21</v>
      </c>
      <c r="O70" s="33">
        <v>22</v>
      </c>
      <c r="P70" s="33">
        <v>17</v>
      </c>
      <c r="Q70" s="33">
        <v>17</v>
      </c>
      <c r="R70" s="33">
        <v>17</v>
      </c>
      <c r="S70" s="33">
        <v>170</v>
      </c>
      <c r="T70" s="33">
        <v>0</v>
      </c>
      <c r="U70" s="33">
        <v>0</v>
      </c>
      <c r="V70" s="33">
        <v>120</v>
      </c>
      <c r="W70" s="33">
        <v>0.25</v>
      </c>
      <c r="X70">
        <f>SUM(IF(D70=analysis!$C$6,1,0),X69)</f>
        <v>1</v>
      </c>
    </row>
    <row r="71" spans="1:24" x14ac:dyDescent="0.25">
      <c r="A71" s="10"/>
      <c r="B71" s="33" t="s">
        <v>56</v>
      </c>
      <c r="C71" s="34">
        <v>42557</v>
      </c>
      <c r="D71" s="33" t="s">
        <v>60</v>
      </c>
      <c r="E71" s="35">
        <v>0.48055555555555557</v>
      </c>
      <c r="F71" s="33">
        <v>36.339972000000003</v>
      </c>
      <c r="G71" s="33">
        <v>-76.168694000000002</v>
      </c>
      <c r="H71" s="33">
        <v>2.1</v>
      </c>
      <c r="I71" s="33">
        <v>27.08</v>
      </c>
      <c r="J71" s="33">
        <v>6.8</v>
      </c>
      <c r="K71" s="33">
        <v>29</v>
      </c>
      <c r="L71" s="33">
        <v>36.700000000000003</v>
      </c>
      <c r="M71" s="33">
        <v>21</v>
      </c>
      <c r="N71" s="33">
        <v>22</v>
      </c>
      <c r="O71" s="33">
        <v>21.5</v>
      </c>
      <c r="P71" s="33">
        <v>15</v>
      </c>
      <c r="Q71" s="33">
        <v>16</v>
      </c>
      <c r="R71" s="33">
        <v>15.5</v>
      </c>
      <c r="S71" s="33">
        <v>160</v>
      </c>
      <c r="T71" s="33">
        <v>0</v>
      </c>
      <c r="U71" s="33">
        <v>0</v>
      </c>
      <c r="V71" s="33">
        <v>120</v>
      </c>
      <c r="W71" s="33">
        <v>0.24</v>
      </c>
      <c r="X71">
        <f>SUM(IF(D71=analysis!$C$6,1,0),X70)</f>
        <v>1</v>
      </c>
    </row>
    <row r="72" spans="1:24" x14ac:dyDescent="0.25">
      <c r="A72" s="10"/>
      <c r="B72" s="33" t="s">
        <v>56</v>
      </c>
      <c r="C72" s="34">
        <v>42557</v>
      </c>
      <c r="D72" s="33" t="s">
        <v>61</v>
      </c>
      <c r="E72" s="35">
        <v>0.48819444444444443</v>
      </c>
      <c r="F72" s="33">
        <v>36.337639000000003</v>
      </c>
      <c r="G72" s="33">
        <v>-76.173028000000002</v>
      </c>
      <c r="H72" s="33">
        <v>2.1</v>
      </c>
      <c r="I72" s="33">
        <v>27.5</v>
      </c>
      <c r="J72" s="33">
        <v>6.5</v>
      </c>
      <c r="K72" s="33">
        <v>30</v>
      </c>
      <c r="L72" s="33">
        <v>32.4</v>
      </c>
      <c r="M72" s="33">
        <v>16</v>
      </c>
      <c r="N72" s="33">
        <v>17</v>
      </c>
      <c r="O72" s="33">
        <v>16.5</v>
      </c>
      <c r="P72" s="33">
        <v>17</v>
      </c>
      <c r="Q72" s="33">
        <v>18</v>
      </c>
      <c r="R72" s="33">
        <v>17.5</v>
      </c>
      <c r="S72" s="33">
        <v>160</v>
      </c>
      <c r="T72" s="33">
        <v>0</v>
      </c>
      <c r="U72" s="33">
        <v>0</v>
      </c>
      <c r="V72" s="33">
        <v>110</v>
      </c>
      <c r="W72" s="33">
        <v>0.23699999999999999</v>
      </c>
      <c r="X72">
        <f>SUM(IF(D72=analysis!$C$6,1,0),X71)</f>
        <v>1</v>
      </c>
    </row>
    <row r="73" spans="1:24" x14ac:dyDescent="0.25">
      <c r="A73" s="10"/>
      <c r="B73" s="33" t="s">
        <v>56</v>
      </c>
      <c r="C73" s="34">
        <v>42557</v>
      </c>
      <c r="D73" s="33" t="s">
        <v>62</v>
      </c>
      <c r="E73" s="35">
        <v>0.49652777777777773</v>
      </c>
      <c r="F73" s="33">
        <v>36.334167000000001</v>
      </c>
      <c r="G73" s="33">
        <v>-76.175749999999994</v>
      </c>
      <c r="H73" s="33">
        <v>1.9</v>
      </c>
      <c r="I73" s="33">
        <v>21.74</v>
      </c>
      <c r="J73" s="33">
        <v>6.6</v>
      </c>
      <c r="K73" s="33">
        <v>22</v>
      </c>
      <c r="L73" s="33">
        <v>35.799999999999997</v>
      </c>
      <c r="M73" s="33">
        <v>18</v>
      </c>
      <c r="N73" s="33">
        <v>19</v>
      </c>
      <c r="O73" s="33">
        <v>18.5</v>
      </c>
      <c r="P73" s="33">
        <v>12</v>
      </c>
      <c r="Q73" s="33">
        <v>12</v>
      </c>
      <c r="R73" s="33">
        <v>12</v>
      </c>
      <c r="S73" s="33">
        <v>170</v>
      </c>
      <c r="T73" s="33">
        <v>1.5</v>
      </c>
      <c r="U73" s="33">
        <v>190</v>
      </c>
      <c r="V73" s="33">
        <v>120</v>
      </c>
      <c r="W73" s="33">
        <v>0.252</v>
      </c>
      <c r="X73">
        <f>SUM(IF(D73=analysis!$C$6,1,0),X72)</f>
        <v>1</v>
      </c>
    </row>
    <row r="74" spans="1:24" x14ac:dyDescent="0.25">
      <c r="A74" s="10"/>
      <c r="B74" s="33" t="s">
        <v>56</v>
      </c>
      <c r="C74" s="34">
        <v>42557</v>
      </c>
      <c r="D74" s="33" t="s">
        <v>63</v>
      </c>
      <c r="E74" s="35">
        <v>0.50486111111111109</v>
      </c>
      <c r="F74" s="33">
        <v>36.332444000000002</v>
      </c>
      <c r="G74" s="33">
        <v>-76.178721999999993</v>
      </c>
      <c r="H74" s="33">
        <v>1.6</v>
      </c>
      <c r="I74" s="33">
        <v>20.95</v>
      </c>
      <c r="J74" s="33">
        <v>6.9</v>
      </c>
      <c r="K74" s="33">
        <v>30</v>
      </c>
      <c r="L74" s="33">
        <v>31.8</v>
      </c>
      <c r="M74" s="33">
        <v>17</v>
      </c>
      <c r="N74" s="33">
        <v>18</v>
      </c>
      <c r="O74" s="33">
        <v>17.5</v>
      </c>
      <c r="P74" s="33">
        <v>12</v>
      </c>
      <c r="Q74" s="33">
        <v>11</v>
      </c>
      <c r="R74" s="33">
        <v>11.5</v>
      </c>
      <c r="S74" s="33">
        <v>150</v>
      </c>
      <c r="T74" s="33">
        <v>0</v>
      </c>
      <c r="U74" s="33">
        <v>0</v>
      </c>
      <c r="V74" s="33">
        <v>110</v>
      </c>
      <c r="W74" s="33">
        <v>0.224</v>
      </c>
      <c r="X74">
        <f>SUM(IF(D74=analysis!$C$6,1,0),X73)</f>
        <v>1</v>
      </c>
    </row>
    <row r="75" spans="1:24" x14ac:dyDescent="0.25">
      <c r="A75" s="10"/>
      <c r="B75" s="33" t="s">
        <v>56</v>
      </c>
      <c r="C75" s="34">
        <v>42557</v>
      </c>
      <c r="D75" s="33" t="s">
        <v>64</v>
      </c>
      <c r="E75" s="35">
        <v>0.51180555555555551</v>
      </c>
      <c r="F75" s="33">
        <v>36.328693999999999</v>
      </c>
      <c r="G75" s="33">
        <v>-76.177194</v>
      </c>
      <c r="H75" s="33">
        <v>1</v>
      </c>
      <c r="I75" s="33">
        <v>13.09</v>
      </c>
      <c r="J75" s="33">
        <v>6.5</v>
      </c>
      <c r="K75" s="33">
        <v>30</v>
      </c>
      <c r="L75" s="33">
        <v>31.2</v>
      </c>
      <c r="M75" s="33">
        <v>15</v>
      </c>
      <c r="N75" s="33">
        <v>14</v>
      </c>
      <c r="O75" s="33">
        <v>14.5</v>
      </c>
      <c r="P75" s="33">
        <v>11</v>
      </c>
      <c r="Q75" s="33">
        <v>12</v>
      </c>
      <c r="R75" s="33">
        <v>11.5</v>
      </c>
      <c r="S75" s="33">
        <v>130</v>
      </c>
      <c r="T75" s="33">
        <v>0</v>
      </c>
      <c r="U75" s="33">
        <v>0</v>
      </c>
      <c r="V75" s="33">
        <v>90</v>
      </c>
      <c r="W75" s="33">
        <v>0.19350000000000001</v>
      </c>
      <c r="X75">
        <f>SUM(IF(D75=analysis!$C$6,1,0),X74)</f>
        <v>1</v>
      </c>
    </row>
    <row r="76" spans="1:24" x14ac:dyDescent="0.25">
      <c r="A76" s="10"/>
      <c r="B76" s="33" t="s">
        <v>56</v>
      </c>
      <c r="C76" s="34">
        <v>42557</v>
      </c>
      <c r="D76" s="33" t="s">
        <v>65</v>
      </c>
      <c r="E76" s="35">
        <v>0.51458333333333328</v>
      </c>
      <c r="F76" s="33">
        <v>36.325055999999996</v>
      </c>
      <c r="G76" s="33">
        <v>-76.178611000000004</v>
      </c>
      <c r="H76" s="33">
        <v>0.1</v>
      </c>
      <c r="I76" s="33">
        <v>1.33</v>
      </c>
      <c r="J76" s="33">
        <v>6.4</v>
      </c>
      <c r="K76" s="33">
        <v>31</v>
      </c>
      <c r="L76" s="33">
        <v>31.8</v>
      </c>
      <c r="M76" s="33">
        <v>15</v>
      </c>
      <c r="N76" s="33">
        <v>14</v>
      </c>
      <c r="O76" s="33">
        <v>14.5</v>
      </c>
      <c r="P76" s="33">
        <v>10</v>
      </c>
      <c r="Q76" s="33">
        <v>11</v>
      </c>
      <c r="R76" s="33">
        <v>10.5</v>
      </c>
      <c r="S76" s="33">
        <v>130</v>
      </c>
      <c r="T76" s="33">
        <v>0</v>
      </c>
      <c r="U76" s="33">
        <v>0</v>
      </c>
      <c r="V76" s="33">
        <v>90</v>
      </c>
      <c r="W76" s="33">
        <v>0.17549999999999999</v>
      </c>
      <c r="X76">
        <f>SUM(IF(D76=analysis!$C$6,1,0),X75)</f>
        <v>1</v>
      </c>
    </row>
    <row r="77" spans="1:24" x14ac:dyDescent="0.25">
      <c r="A77" s="10"/>
      <c r="B77" s="33" t="s">
        <v>56</v>
      </c>
      <c r="C77" s="34">
        <v>42557</v>
      </c>
      <c r="D77" s="33" t="s">
        <v>66</v>
      </c>
      <c r="E77" s="35">
        <v>0.51874999999999993</v>
      </c>
      <c r="F77" s="33">
        <v>36.324278</v>
      </c>
      <c r="G77" s="33">
        <v>-76.181721999999993</v>
      </c>
      <c r="H77" s="33">
        <v>1</v>
      </c>
      <c r="I77" s="33">
        <v>13.67</v>
      </c>
      <c r="J77" s="33">
        <v>6.4</v>
      </c>
      <c r="K77" s="33">
        <v>33</v>
      </c>
      <c r="L77" s="33">
        <v>32.299999999999997</v>
      </c>
      <c r="M77" s="33">
        <v>19</v>
      </c>
      <c r="N77" s="33">
        <v>18</v>
      </c>
      <c r="O77" s="33">
        <v>18.5</v>
      </c>
      <c r="P77" s="33">
        <v>10</v>
      </c>
      <c r="Q77" s="33">
        <v>9</v>
      </c>
      <c r="R77" s="33">
        <v>9.5</v>
      </c>
      <c r="S77" s="33">
        <v>120</v>
      </c>
      <c r="T77" s="33">
        <v>2.5</v>
      </c>
      <c r="U77" s="33">
        <v>270</v>
      </c>
      <c r="V77" s="33">
        <v>80</v>
      </c>
      <c r="W77" s="33">
        <v>0.17460000000000001</v>
      </c>
      <c r="X77">
        <f>SUM(IF(D77=analysis!$C$6,1,0),X76)</f>
        <v>1</v>
      </c>
    </row>
    <row r="78" spans="1:24" x14ac:dyDescent="0.25">
      <c r="A78" s="10"/>
      <c r="B78" s="10" t="s">
        <v>117</v>
      </c>
      <c r="C78" s="38">
        <v>42184</v>
      </c>
      <c r="D78" s="10" t="s">
        <v>13</v>
      </c>
      <c r="E78" s="11">
        <v>0.4597222222222222</v>
      </c>
      <c r="F78" s="12">
        <v>36.216667000000001</v>
      </c>
      <c r="G78" s="12">
        <v>-76.122500000000002</v>
      </c>
      <c r="H78" s="20">
        <v>8.9</v>
      </c>
      <c r="I78" s="12">
        <f t="shared" ref="I78:I120" si="0">(H78/8.2)*100</f>
        <v>108.53658536585367</v>
      </c>
      <c r="J78" s="12">
        <v>7.7</v>
      </c>
      <c r="K78" s="28">
        <v>28</v>
      </c>
      <c r="L78" s="12">
        <v>30</v>
      </c>
      <c r="M78" s="12">
        <v>16</v>
      </c>
      <c r="N78" s="12">
        <v>15</v>
      </c>
      <c r="O78" s="12">
        <f t="shared" ref="O78:O120" si="1">AVERAGE(M78,N78)</f>
        <v>15.5</v>
      </c>
      <c r="P78" s="12">
        <v>6</v>
      </c>
      <c r="Q78" s="12">
        <v>7</v>
      </c>
      <c r="R78" s="12">
        <f t="shared" ref="R78:R120" si="2">AVERAGE(P78,Q78)</f>
        <v>6.5</v>
      </c>
      <c r="S78" s="12">
        <v>1480</v>
      </c>
      <c r="T78" s="12">
        <v>7</v>
      </c>
      <c r="U78" s="12">
        <v>270</v>
      </c>
      <c r="V78" s="12">
        <v>1050</v>
      </c>
      <c r="W78" s="12">
        <v>2.13</v>
      </c>
      <c r="X78">
        <f>SUM(IF(D78=[1]analysis!$C$6,1,0),X77)</f>
        <v>2</v>
      </c>
    </row>
    <row r="79" spans="1:24" x14ac:dyDescent="0.25">
      <c r="A79" s="10"/>
      <c r="B79" s="10" t="s">
        <v>117</v>
      </c>
      <c r="C79" s="38">
        <v>42184</v>
      </c>
      <c r="D79" s="10" t="s">
        <v>12</v>
      </c>
      <c r="E79" s="11">
        <v>0.44166666666666665</v>
      </c>
      <c r="F79" s="12">
        <v>36.220694000000002</v>
      </c>
      <c r="G79" s="12">
        <v>-76.130944</v>
      </c>
      <c r="H79" s="20">
        <v>5.6</v>
      </c>
      <c r="I79" s="12">
        <f t="shared" si="0"/>
        <v>68.292682926829272</v>
      </c>
      <c r="J79" s="12">
        <v>7.5</v>
      </c>
      <c r="K79" s="28">
        <v>28</v>
      </c>
      <c r="L79" s="12">
        <v>32</v>
      </c>
      <c r="M79" s="12">
        <v>18</v>
      </c>
      <c r="N79" s="12">
        <v>18</v>
      </c>
      <c r="O79" s="12">
        <f t="shared" si="1"/>
        <v>18</v>
      </c>
      <c r="P79" s="12">
        <v>8</v>
      </c>
      <c r="Q79" s="12">
        <v>6</v>
      </c>
      <c r="R79" s="12">
        <f t="shared" si="2"/>
        <v>7</v>
      </c>
      <c r="S79" s="12">
        <v>1170</v>
      </c>
      <c r="T79" s="12">
        <v>3</v>
      </c>
      <c r="U79" s="12">
        <v>250</v>
      </c>
      <c r="V79" s="12">
        <v>850</v>
      </c>
      <c r="W79" s="12">
        <v>1.694</v>
      </c>
      <c r="X79">
        <f>SUM(IF(D79=[1]analysis!$C$6,1,0),X78)</f>
        <v>2</v>
      </c>
    </row>
    <row r="80" spans="1:24" x14ac:dyDescent="0.25">
      <c r="A80" s="10"/>
      <c r="B80" s="10" t="s">
        <v>117</v>
      </c>
      <c r="C80" s="38">
        <v>42184</v>
      </c>
      <c r="D80" s="10" t="s">
        <v>118</v>
      </c>
      <c r="E80" s="11">
        <v>0.4513888888888889</v>
      </c>
      <c r="F80" s="12">
        <v>36.221778</v>
      </c>
      <c r="G80" s="12">
        <v>-76.138499999999993</v>
      </c>
      <c r="H80" s="20">
        <v>6.8</v>
      </c>
      <c r="I80" s="12">
        <f t="shared" si="0"/>
        <v>82.926829268292693</v>
      </c>
      <c r="J80" s="12">
        <v>7.6</v>
      </c>
      <c r="K80" s="28">
        <v>28</v>
      </c>
      <c r="L80" s="12">
        <v>31</v>
      </c>
      <c r="M80" s="12">
        <v>17</v>
      </c>
      <c r="N80" s="12">
        <v>15</v>
      </c>
      <c r="O80" s="12">
        <f t="shared" si="1"/>
        <v>16</v>
      </c>
      <c r="P80" s="12">
        <v>6</v>
      </c>
      <c r="Q80" s="12">
        <v>5</v>
      </c>
      <c r="R80" s="12">
        <f t="shared" si="2"/>
        <v>5.5</v>
      </c>
      <c r="S80" s="12">
        <v>1370</v>
      </c>
      <c r="T80" s="12">
        <v>8</v>
      </c>
      <c r="U80" s="12">
        <v>270</v>
      </c>
      <c r="V80" s="12">
        <v>980</v>
      </c>
      <c r="W80" s="12">
        <v>1.9590000000000001</v>
      </c>
      <c r="X80">
        <f>SUM(IF(D80=[1]analysis!$C$6,1,0),X79)</f>
        <v>2</v>
      </c>
    </row>
    <row r="81" spans="1:24" x14ac:dyDescent="0.25">
      <c r="A81" s="10"/>
      <c r="B81" s="10" t="s">
        <v>117</v>
      </c>
      <c r="C81" s="38">
        <v>42184</v>
      </c>
      <c r="D81" s="10" t="s">
        <v>10</v>
      </c>
      <c r="E81" s="11">
        <v>0.44722222222222224</v>
      </c>
      <c r="F81" s="12">
        <v>36.220168999999999</v>
      </c>
      <c r="G81" s="12">
        <v>-76.147668999999993</v>
      </c>
      <c r="H81" s="20">
        <v>9.4</v>
      </c>
      <c r="I81" s="12">
        <f t="shared" si="0"/>
        <v>114.63414634146343</v>
      </c>
      <c r="J81" s="12">
        <v>7.6</v>
      </c>
      <c r="K81" s="28">
        <v>28</v>
      </c>
      <c r="L81" s="12">
        <v>30</v>
      </c>
      <c r="M81" s="12">
        <v>15</v>
      </c>
      <c r="N81" s="12">
        <v>13</v>
      </c>
      <c r="O81" s="12">
        <f t="shared" si="1"/>
        <v>14</v>
      </c>
      <c r="P81" s="12">
        <v>7</v>
      </c>
      <c r="Q81" s="12">
        <v>6</v>
      </c>
      <c r="R81" s="12">
        <f t="shared" si="2"/>
        <v>6.5</v>
      </c>
      <c r="S81" s="12">
        <v>1310</v>
      </c>
      <c r="T81" s="12">
        <v>4</v>
      </c>
      <c r="U81" s="12">
        <v>270</v>
      </c>
      <c r="V81" s="12">
        <v>930</v>
      </c>
      <c r="W81" s="12">
        <v>1.885</v>
      </c>
      <c r="X81">
        <f>SUM(IF(D81=[1]analysis!$C$6,1,0),X80)</f>
        <v>2</v>
      </c>
    </row>
    <row r="82" spans="1:24" x14ac:dyDescent="0.25">
      <c r="A82" s="10"/>
      <c r="B82" s="10" t="s">
        <v>117</v>
      </c>
      <c r="C82" s="38">
        <v>42184</v>
      </c>
      <c r="D82" s="10" t="s">
        <v>9</v>
      </c>
      <c r="E82" s="11">
        <v>0.4548611111111111</v>
      </c>
      <c r="F82" s="12">
        <v>36.214444</v>
      </c>
      <c r="G82" s="12">
        <v>-76.149472000000003</v>
      </c>
      <c r="H82" s="20">
        <v>6.1</v>
      </c>
      <c r="I82" s="12">
        <f t="shared" si="0"/>
        <v>74.390243902439025</v>
      </c>
      <c r="J82" s="12">
        <v>7.7</v>
      </c>
      <c r="K82" s="28">
        <v>28</v>
      </c>
      <c r="L82" s="12">
        <v>30</v>
      </c>
      <c r="M82" s="12">
        <v>14</v>
      </c>
      <c r="N82" s="12">
        <v>14</v>
      </c>
      <c r="O82" s="12">
        <f t="shared" si="1"/>
        <v>14</v>
      </c>
      <c r="P82" s="12">
        <v>7</v>
      </c>
      <c r="Q82" s="12">
        <v>6</v>
      </c>
      <c r="R82" s="12">
        <f t="shared" si="2"/>
        <v>6.5</v>
      </c>
      <c r="S82" s="12">
        <v>1400</v>
      </c>
      <c r="T82" s="12">
        <v>5</v>
      </c>
      <c r="U82" s="12">
        <v>270</v>
      </c>
      <c r="V82" s="12">
        <v>1000</v>
      </c>
      <c r="W82" s="12">
        <v>2</v>
      </c>
      <c r="X82">
        <f>SUM(IF(D82=[1]analysis!$C$6,1,0),X81)</f>
        <v>2</v>
      </c>
    </row>
    <row r="83" spans="1:24" x14ac:dyDescent="0.25">
      <c r="A83" s="10"/>
      <c r="B83" s="10" t="s">
        <v>117</v>
      </c>
      <c r="C83" s="38">
        <v>42184</v>
      </c>
      <c r="D83" s="10" t="s">
        <v>8</v>
      </c>
      <c r="E83" s="11">
        <v>0.43680555555555556</v>
      </c>
      <c r="F83" s="12">
        <v>36.212305999999998</v>
      </c>
      <c r="G83" s="12">
        <v>-76.159000000000006</v>
      </c>
      <c r="H83" s="20">
        <v>5.6</v>
      </c>
      <c r="I83" s="12">
        <f t="shared" si="0"/>
        <v>68.292682926829272</v>
      </c>
      <c r="J83" s="12">
        <v>7.5</v>
      </c>
      <c r="K83" s="28">
        <v>29</v>
      </c>
      <c r="L83" s="12">
        <v>31</v>
      </c>
      <c r="M83" s="12">
        <v>19</v>
      </c>
      <c r="N83" s="12">
        <v>21</v>
      </c>
      <c r="O83" s="12">
        <f t="shared" si="1"/>
        <v>20</v>
      </c>
      <c r="P83" s="12">
        <v>13</v>
      </c>
      <c r="Q83" s="12">
        <v>10</v>
      </c>
      <c r="R83" s="12">
        <f t="shared" si="2"/>
        <v>11.5</v>
      </c>
      <c r="S83" s="12">
        <v>1050</v>
      </c>
      <c r="T83" s="12">
        <v>0</v>
      </c>
      <c r="U83" s="12">
        <v>0</v>
      </c>
      <c r="V83" s="12">
        <v>740</v>
      </c>
      <c r="W83" s="12">
        <v>1.494</v>
      </c>
      <c r="X83">
        <f>SUM(IF(D83=[1]analysis!$C$6,1,0),X82)</f>
        <v>2</v>
      </c>
    </row>
    <row r="84" spans="1:24" x14ac:dyDescent="0.25">
      <c r="A84" s="10"/>
      <c r="B84" s="10" t="s">
        <v>117</v>
      </c>
      <c r="C84" s="38">
        <v>42184</v>
      </c>
      <c r="D84" s="10" t="s">
        <v>7</v>
      </c>
      <c r="E84" s="11">
        <v>0.43333333333333335</v>
      </c>
      <c r="F84" s="12">
        <v>36.209277999999998</v>
      </c>
      <c r="G84" s="12">
        <v>-76.158972000000006</v>
      </c>
      <c r="H84" s="20">
        <v>6.1</v>
      </c>
      <c r="I84" s="12">
        <f t="shared" si="0"/>
        <v>74.390243902439025</v>
      </c>
      <c r="J84" s="12">
        <v>7.4</v>
      </c>
      <c r="K84" s="28">
        <v>29</v>
      </c>
      <c r="L84" s="12">
        <v>32</v>
      </c>
      <c r="M84" s="12">
        <v>25</v>
      </c>
      <c r="N84" s="12">
        <v>21</v>
      </c>
      <c r="O84" s="12">
        <f t="shared" si="1"/>
        <v>23</v>
      </c>
      <c r="P84" s="12">
        <v>11</v>
      </c>
      <c r="Q84" s="12">
        <v>9</v>
      </c>
      <c r="R84" s="12">
        <f t="shared" si="2"/>
        <v>10</v>
      </c>
      <c r="S84" s="12">
        <v>930</v>
      </c>
      <c r="T84" s="12">
        <v>0</v>
      </c>
      <c r="U84" s="12">
        <v>0</v>
      </c>
      <c r="V84" s="12">
        <v>660</v>
      </c>
      <c r="W84" s="12">
        <v>1.3420000000000001</v>
      </c>
      <c r="X84">
        <f>SUM(IF(D84=[1]analysis!$C$6,1,0),X83)</f>
        <v>2</v>
      </c>
    </row>
    <row r="85" spans="1:24" x14ac:dyDescent="0.25">
      <c r="A85" s="10"/>
      <c r="B85" s="10" t="s">
        <v>117</v>
      </c>
      <c r="C85" s="38">
        <v>42184</v>
      </c>
      <c r="D85" s="10" t="s">
        <v>6</v>
      </c>
      <c r="E85" s="11">
        <v>0.42916666666666664</v>
      </c>
      <c r="F85" s="12">
        <v>36.210102999999997</v>
      </c>
      <c r="G85" s="12">
        <v>-76.164619000000002</v>
      </c>
      <c r="H85" s="20">
        <v>4.0999999999999996</v>
      </c>
      <c r="I85" s="12">
        <f t="shared" si="0"/>
        <v>50</v>
      </c>
      <c r="J85" s="12">
        <v>7.3</v>
      </c>
      <c r="K85" s="28">
        <v>28</v>
      </c>
      <c r="L85" s="12">
        <v>32</v>
      </c>
      <c r="M85" s="12">
        <v>25</v>
      </c>
      <c r="N85" s="12">
        <v>24</v>
      </c>
      <c r="O85" s="12">
        <f t="shared" si="1"/>
        <v>24.5</v>
      </c>
      <c r="P85" s="12">
        <v>11</v>
      </c>
      <c r="Q85" s="12">
        <v>11</v>
      </c>
      <c r="R85" s="12">
        <f t="shared" si="2"/>
        <v>11</v>
      </c>
      <c r="S85" s="12">
        <v>790</v>
      </c>
      <c r="T85" s="12">
        <v>0</v>
      </c>
      <c r="U85" s="12">
        <v>0</v>
      </c>
      <c r="V85" s="12">
        <v>560</v>
      </c>
      <c r="W85" s="12">
        <v>1.1359999999999999</v>
      </c>
      <c r="X85">
        <f>SUM(IF(D85=[1]analysis!$C$6,1,0),X84)</f>
        <v>2</v>
      </c>
    </row>
    <row r="86" spans="1:24" x14ac:dyDescent="0.25">
      <c r="A86" s="10"/>
      <c r="B86" s="10" t="s">
        <v>117</v>
      </c>
      <c r="C86" s="38">
        <v>42184</v>
      </c>
      <c r="D86" s="10" t="s">
        <v>5</v>
      </c>
      <c r="E86" s="11">
        <v>0.42499999999999999</v>
      </c>
      <c r="F86" s="12">
        <v>36.206730999999998</v>
      </c>
      <c r="G86" s="12">
        <v>-76.168441999999999</v>
      </c>
      <c r="H86" s="20">
        <v>2.8</v>
      </c>
      <c r="I86" s="12">
        <f t="shared" si="0"/>
        <v>34.146341463414636</v>
      </c>
      <c r="J86" s="12">
        <v>7.2</v>
      </c>
      <c r="K86" s="28">
        <v>26</v>
      </c>
      <c r="L86" s="12">
        <v>32</v>
      </c>
      <c r="M86" s="12">
        <v>24</v>
      </c>
      <c r="N86" s="12">
        <v>25</v>
      </c>
      <c r="O86" s="12">
        <f t="shared" si="1"/>
        <v>24.5</v>
      </c>
      <c r="P86" s="12">
        <v>10</v>
      </c>
      <c r="Q86" s="12">
        <v>12</v>
      </c>
      <c r="R86" s="12">
        <f t="shared" si="2"/>
        <v>11</v>
      </c>
      <c r="S86" s="12">
        <v>600</v>
      </c>
      <c r="T86" s="12">
        <v>4</v>
      </c>
      <c r="U86" s="12">
        <v>240</v>
      </c>
      <c r="V86" s="12">
        <v>430</v>
      </c>
      <c r="W86" s="12">
        <v>0.86199999999999999</v>
      </c>
      <c r="X86">
        <f>SUM(IF(D86=[1]analysis!$C$6,1,0),X85)</f>
        <v>2</v>
      </c>
    </row>
    <row r="87" spans="1:24" x14ac:dyDescent="0.25">
      <c r="A87" s="10"/>
      <c r="B87" s="10" t="s">
        <v>117</v>
      </c>
      <c r="C87" s="38">
        <v>42184</v>
      </c>
      <c r="D87" s="10" t="s">
        <v>4</v>
      </c>
      <c r="E87" s="11">
        <v>0.41666666666666669</v>
      </c>
      <c r="F87" s="12">
        <v>36.208868000000002</v>
      </c>
      <c r="G87" s="12">
        <v>-76.173277999999996</v>
      </c>
      <c r="H87" s="20">
        <v>0.6</v>
      </c>
      <c r="I87" s="12">
        <f t="shared" si="0"/>
        <v>7.3170731707317085</v>
      </c>
      <c r="J87" s="12">
        <v>7</v>
      </c>
      <c r="K87" s="28">
        <v>25</v>
      </c>
      <c r="L87" s="12">
        <v>30</v>
      </c>
      <c r="M87" s="12">
        <v>19</v>
      </c>
      <c r="N87" s="12">
        <v>22</v>
      </c>
      <c r="O87" s="12">
        <f t="shared" si="1"/>
        <v>20.5</v>
      </c>
      <c r="P87" s="12">
        <v>12</v>
      </c>
      <c r="Q87" s="12">
        <v>10</v>
      </c>
      <c r="R87" s="12">
        <f t="shared" si="2"/>
        <v>11</v>
      </c>
      <c r="S87" s="12">
        <v>330</v>
      </c>
      <c r="T87" s="12">
        <v>0</v>
      </c>
      <c r="U87" s="12">
        <v>0</v>
      </c>
      <c r="V87" s="12">
        <v>230</v>
      </c>
      <c r="W87" s="12">
        <v>0.48</v>
      </c>
      <c r="X87">
        <f>SUM(IF(D87=[1]analysis!$C$6,1,0),X86)</f>
        <v>2</v>
      </c>
    </row>
    <row r="88" spans="1:24" x14ac:dyDescent="0.25">
      <c r="A88" s="10"/>
      <c r="B88" s="10" t="s">
        <v>117</v>
      </c>
      <c r="C88" s="38">
        <v>42184</v>
      </c>
      <c r="D88" s="10" t="s">
        <v>3</v>
      </c>
      <c r="E88" s="11">
        <v>0.67222222222222228</v>
      </c>
      <c r="F88" s="12">
        <v>36.210943999999998</v>
      </c>
      <c r="G88" s="12">
        <v>-76.174138999999997</v>
      </c>
      <c r="H88" s="20">
        <v>3.2</v>
      </c>
      <c r="I88" s="12">
        <f t="shared" si="0"/>
        <v>39.024390243902445</v>
      </c>
      <c r="J88" s="12">
        <v>6.9</v>
      </c>
      <c r="K88" s="28">
        <v>27</v>
      </c>
      <c r="L88" s="12">
        <v>30</v>
      </c>
      <c r="M88" s="12">
        <v>16</v>
      </c>
      <c r="N88" s="12">
        <v>13</v>
      </c>
      <c r="O88" s="12">
        <f t="shared" si="1"/>
        <v>14.5</v>
      </c>
      <c r="P88" s="12">
        <v>10</v>
      </c>
      <c r="Q88" s="12">
        <v>10</v>
      </c>
      <c r="R88" s="12">
        <f t="shared" si="2"/>
        <v>10</v>
      </c>
      <c r="S88" s="12">
        <v>270</v>
      </c>
      <c r="T88" s="12">
        <v>0</v>
      </c>
      <c r="U88" s="12">
        <v>0</v>
      </c>
      <c r="V88" s="12">
        <v>190</v>
      </c>
      <c r="W88" s="12">
        <v>0.39400000000000002</v>
      </c>
      <c r="X88">
        <f>SUM(IF(D88=[1]analysis!$C$6,1,0),X87)</f>
        <v>2</v>
      </c>
    </row>
    <row r="89" spans="1:24" x14ac:dyDescent="0.25">
      <c r="A89" s="10"/>
      <c r="B89" s="10" t="s">
        <v>117</v>
      </c>
      <c r="C89" s="38">
        <v>42184</v>
      </c>
      <c r="D89" s="10" t="s">
        <v>1</v>
      </c>
      <c r="E89" s="11">
        <v>0.67708333333333337</v>
      </c>
      <c r="F89" s="12">
        <v>36.213138999999998</v>
      </c>
      <c r="G89" s="12">
        <v>-76.172860999999997</v>
      </c>
      <c r="H89" s="20">
        <v>3.3</v>
      </c>
      <c r="I89" s="12">
        <f t="shared" si="0"/>
        <v>40.243902439024396</v>
      </c>
      <c r="J89" s="12">
        <v>6.7</v>
      </c>
      <c r="K89" s="28">
        <v>26</v>
      </c>
      <c r="L89" s="12">
        <v>28</v>
      </c>
      <c r="M89" s="12">
        <v>16</v>
      </c>
      <c r="N89" s="12">
        <v>14</v>
      </c>
      <c r="O89" s="12">
        <f t="shared" si="1"/>
        <v>15</v>
      </c>
      <c r="P89" s="12">
        <v>6</v>
      </c>
      <c r="Q89" s="12">
        <v>10</v>
      </c>
      <c r="R89" s="12">
        <f t="shared" si="2"/>
        <v>8</v>
      </c>
      <c r="S89" s="12">
        <v>220</v>
      </c>
      <c r="T89" s="12">
        <v>0</v>
      </c>
      <c r="U89" s="12">
        <v>0</v>
      </c>
      <c r="V89" s="12">
        <v>150</v>
      </c>
      <c r="W89" s="12">
        <v>0.318</v>
      </c>
      <c r="X89">
        <f>SUM(IF(D89=[1]analysis!$C$6,1,0),X88)</f>
        <v>2</v>
      </c>
    </row>
    <row r="90" spans="1:24" x14ac:dyDescent="0.25">
      <c r="A90" s="10"/>
      <c r="B90" s="10" t="s">
        <v>24</v>
      </c>
      <c r="C90" s="23">
        <v>42184</v>
      </c>
      <c r="D90" s="10" t="s">
        <v>25</v>
      </c>
      <c r="E90" s="11">
        <v>0.51875000000000004</v>
      </c>
      <c r="F90" s="12">
        <v>36.388916999999999</v>
      </c>
      <c r="G90" s="12">
        <v>-76.286221999999995</v>
      </c>
      <c r="H90" s="20">
        <v>1.1000000000000001</v>
      </c>
      <c r="I90" s="12">
        <f t="shared" si="0"/>
        <v>13.414634146341466</v>
      </c>
      <c r="J90" s="12">
        <v>6.7</v>
      </c>
      <c r="K90" s="28">
        <v>26</v>
      </c>
      <c r="L90" s="12">
        <v>34</v>
      </c>
      <c r="M90" s="12">
        <v>9</v>
      </c>
      <c r="N90" s="12">
        <v>8</v>
      </c>
      <c r="O90" s="12">
        <f t="shared" si="1"/>
        <v>8.5</v>
      </c>
      <c r="P90" s="12">
        <v>4</v>
      </c>
      <c r="Q90" s="12">
        <v>4</v>
      </c>
      <c r="R90" s="12">
        <f t="shared" si="2"/>
        <v>4</v>
      </c>
      <c r="S90" s="12">
        <v>130</v>
      </c>
      <c r="T90" s="12">
        <v>0</v>
      </c>
      <c r="U90" s="12">
        <v>0</v>
      </c>
      <c r="V90" s="12">
        <v>90</v>
      </c>
      <c r="W90" s="12">
        <v>0.18759999999999999</v>
      </c>
      <c r="X90">
        <f>SUM(IF(D90=[1]analysis!$C$6,1,0),X89)</f>
        <v>2</v>
      </c>
    </row>
    <row r="91" spans="1:24" x14ac:dyDescent="0.25">
      <c r="A91" s="10"/>
      <c r="B91" s="10" t="s">
        <v>24</v>
      </c>
      <c r="C91" s="38">
        <v>42184</v>
      </c>
      <c r="D91" s="10" t="s">
        <v>26</v>
      </c>
      <c r="E91" s="11">
        <v>0.52222222222222225</v>
      </c>
      <c r="F91" s="12">
        <v>36.387444000000002</v>
      </c>
      <c r="G91" s="12">
        <v>-76.275917000000007</v>
      </c>
      <c r="H91" s="20">
        <v>0.8</v>
      </c>
      <c r="I91" s="12">
        <f t="shared" si="0"/>
        <v>9.7560975609756113</v>
      </c>
      <c r="J91" s="12">
        <v>6.7</v>
      </c>
      <c r="K91" s="28">
        <v>26</v>
      </c>
      <c r="L91" s="12">
        <v>30</v>
      </c>
      <c r="M91" s="12">
        <v>8</v>
      </c>
      <c r="N91" s="12">
        <v>7</v>
      </c>
      <c r="O91" s="12">
        <f t="shared" si="1"/>
        <v>7.5</v>
      </c>
      <c r="P91" s="12">
        <v>4</v>
      </c>
      <c r="Q91" s="12">
        <v>5</v>
      </c>
      <c r="R91" s="12">
        <f t="shared" si="2"/>
        <v>4.5</v>
      </c>
      <c r="S91" s="10">
        <v>130</v>
      </c>
      <c r="T91" s="12">
        <v>0</v>
      </c>
      <c r="U91" s="12">
        <v>0</v>
      </c>
      <c r="V91" s="12">
        <v>90</v>
      </c>
      <c r="W91" s="12">
        <v>0.19139999999999999</v>
      </c>
      <c r="X91">
        <f>SUM(IF(D91=[1]analysis!$C$6,1,0),X90)</f>
        <v>2</v>
      </c>
    </row>
    <row r="92" spans="1:24" x14ac:dyDescent="0.25">
      <c r="A92" s="10"/>
      <c r="B92" s="10" t="s">
        <v>24</v>
      </c>
      <c r="C92" s="23">
        <v>42184</v>
      </c>
      <c r="D92" s="10" t="s">
        <v>27</v>
      </c>
      <c r="E92" s="11">
        <v>0.52430555555555558</v>
      </c>
      <c r="F92" s="12">
        <v>36.385972000000002</v>
      </c>
      <c r="G92" s="12">
        <v>-76.265556000000004</v>
      </c>
      <c r="H92" s="20">
        <v>0.9</v>
      </c>
      <c r="I92" s="12">
        <f t="shared" si="0"/>
        <v>10.975609756097562</v>
      </c>
      <c r="J92" s="12">
        <v>6.7</v>
      </c>
      <c r="K92" s="28">
        <v>27</v>
      </c>
      <c r="L92" s="12">
        <v>32</v>
      </c>
      <c r="M92" s="12">
        <v>11</v>
      </c>
      <c r="N92" s="12">
        <v>10</v>
      </c>
      <c r="O92" s="12">
        <f t="shared" si="1"/>
        <v>10.5</v>
      </c>
      <c r="P92" s="12">
        <v>4</v>
      </c>
      <c r="Q92" s="12">
        <v>4</v>
      </c>
      <c r="R92" s="12">
        <f t="shared" si="2"/>
        <v>4</v>
      </c>
      <c r="S92" s="12">
        <v>140</v>
      </c>
      <c r="T92" s="12">
        <v>3</v>
      </c>
      <c r="U92" s="12">
        <v>90</v>
      </c>
      <c r="V92" s="12">
        <v>100</v>
      </c>
      <c r="W92" s="12">
        <v>0.21199999999999999</v>
      </c>
      <c r="X92">
        <f>SUM(IF(D92=[1]analysis!$C$6,1,0),X91)</f>
        <v>2</v>
      </c>
    </row>
    <row r="93" spans="1:24" x14ac:dyDescent="0.25">
      <c r="A93" s="10"/>
      <c r="B93" s="10" t="s">
        <v>24</v>
      </c>
      <c r="C93" s="38">
        <v>42184</v>
      </c>
      <c r="D93" s="10" t="s">
        <v>28</v>
      </c>
      <c r="E93" s="11">
        <v>0.52777777777777779</v>
      </c>
      <c r="F93" s="12">
        <v>36.381306000000002</v>
      </c>
      <c r="G93" s="12">
        <v>-76.257582999999997</v>
      </c>
      <c r="H93" s="20">
        <v>0.6</v>
      </c>
      <c r="I93" s="12">
        <f t="shared" si="0"/>
        <v>7.3170731707317085</v>
      </c>
      <c r="J93" s="12">
        <v>6.8</v>
      </c>
      <c r="K93" s="28">
        <v>27</v>
      </c>
      <c r="L93" s="12">
        <v>35</v>
      </c>
      <c r="M93" s="12">
        <v>12</v>
      </c>
      <c r="N93" s="12">
        <v>10</v>
      </c>
      <c r="O93" s="12">
        <f t="shared" si="1"/>
        <v>11</v>
      </c>
      <c r="P93" s="12">
        <v>5</v>
      </c>
      <c r="Q93" s="12">
        <v>5</v>
      </c>
      <c r="R93" s="12">
        <f t="shared" si="2"/>
        <v>5</v>
      </c>
      <c r="S93" s="12">
        <v>120</v>
      </c>
      <c r="T93" s="12">
        <v>2</v>
      </c>
      <c r="U93" s="12">
        <v>90</v>
      </c>
      <c r="V93" s="12">
        <v>90</v>
      </c>
      <c r="W93" s="12">
        <v>0.1835</v>
      </c>
      <c r="X93">
        <f>SUM(IF(D93=[1]analysis!$C$6,1,0),X92)</f>
        <v>2</v>
      </c>
    </row>
    <row r="94" spans="1:24" x14ac:dyDescent="0.25">
      <c r="A94" s="10"/>
      <c r="B94" s="10" t="s">
        <v>24</v>
      </c>
      <c r="C94" s="23">
        <v>42184</v>
      </c>
      <c r="D94" s="10" t="s">
        <v>29</v>
      </c>
      <c r="E94" s="11">
        <v>0.53055555555555556</v>
      </c>
      <c r="F94" s="12">
        <v>36.373417000000003</v>
      </c>
      <c r="G94" s="12">
        <v>-76.256556000000003</v>
      </c>
      <c r="H94" s="20">
        <v>0.5</v>
      </c>
      <c r="I94" s="12">
        <f t="shared" si="0"/>
        <v>6.0975609756097571</v>
      </c>
      <c r="J94" s="12">
        <v>6.6</v>
      </c>
      <c r="K94" s="28">
        <v>28</v>
      </c>
      <c r="L94" s="12">
        <v>35</v>
      </c>
      <c r="M94" s="12">
        <v>6</v>
      </c>
      <c r="N94" s="12">
        <v>6</v>
      </c>
      <c r="O94" s="12">
        <f t="shared" si="1"/>
        <v>6</v>
      </c>
      <c r="P94" s="12">
        <v>2</v>
      </c>
      <c r="Q94" s="12">
        <v>2</v>
      </c>
      <c r="R94" s="12">
        <f t="shared" si="2"/>
        <v>2</v>
      </c>
      <c r="S94" s="12">
        <v>100</v>
      </c>
      <c r="T94" s="12">
        <v>0</v>
      </c>
      <c r="U94" s="12">
        <v>0</v>
      </c>
      <c r="V94" s="12">
        <v>70</v>
      </c>
      <c r="W94" s="12">
        <v>0.1439</v>
      </c>
      <c r="X94">
        <f>SUM(IF(D94=[1]analysis!$C$6,1,0),X93)</f>
        <v>2</v>
      </c>
    </row>
    <row r="95" spans="1:24" x14ac:dyDescent="0.25">
      <c r="A95" s="10"/>
      <c r="B95" s="10" t="s">
        <v>24</v>
      </c>
      <c r="C95" s="38">
        <v>42184</v>
      </c>
      <c r="D95" s="10" t="s">
        <v>30</v>
      </c>
      <c r="E95" s="11">
        <v>0.53333333333333333</v>
      </c>
      <c r="F95" s="12">
        <v>36.365805999999999</v>
      </c>
      <c r="G95" s="12">
        <v>-76.259083000000004</v>
      </c>
      <c r="H95" s="20">
        <v>0.3</v>
      </c>
      <c r="I95" s="12">
        <f t="shared" si="0"/>
        <v>3.6585365853658542</v>
      </c>
      <c r="J95" s="12">
        <v>6.6</v>
      </c>
      <c r="K95" s="28">
        <v>27</v>
      </c>
      <c r="L95" s="12">
        <v>35</v>
      </c>
      <c r="M95" s="12">
        <v>7</v>
      </c>
      <c r="N95" s="12">
        <v>6</v>
      </c>
      <c r="O95" s="12">
        <f t="shared" si="1"/>
        <v>6.5</v>
      </c>
      <c r="P95" s="12">
        <v>4</v>
      </c>
      <c r="Q95" s="12">
        <v>4</v>
      </c>
      <c r="R95" s="12">
        <f t="shared" si="2"/>
        <v>4</v>
      </c>
      <c r="S95" s="12">
        <v>70</v>
      </c>
      <c r="T95" s="12">
        <v>4</v>
      </c>
      <c r="U95" s="12">
        <v>100</v>
      </c>
      <c r="V95" s="12">
        <v>50</v>
      </c>
      <c r="W95" s="12">
        <v>0.1154</v>
      </c>
      <c r="X95">
        <f>SUM(IF(D95=[1]analysis!$C$6,1,0),X94)</f>
        <v>2</v>
      </c>
    </row>
    <row r="96" spans="1:24" x14ac:dyDescent="0.25">
      <c r="A96" s="10"/>
      <c r="B96" s="10" t="s">
        <v>24</v>
      </c>
      <c r="C96" s="23">
        <v>42184</v>
      </c>
      <c r="D96" s="10" t="s">
        <v>31</v>
      </c>
      <c r="E96" s="11">
        <v>0.53611111111111109</v>
      </c>
      <c r="F96" s="12">
        <v>36.364221999999998</v>
      </c>
      <c r="G96" s="12">
        <v>-76.249888999999996</v>
      </c>
      <c r="H96" s="20">
        <v>0.2</v>
      </c>
      <c r="I96" s="12">
        <f t="shared" si="0"/>
        <v>2.4390243902439028</v>
      </c>
      <c r="J96" s="12">
        <v>6.4</v>
      </c>
      <c r="K96" s="28">
        <v>28</v>
      </c>
      <c r="L96" s="12">
        <v>35</v>
      </c>
      <c r="M96" s="12">
        <v>9</v>
      </c>
      <c r="N96" s="12">
        <v>8</v>
      </c>
      <c r="O96" s="12">
        <f t="shared" si="1"/>
        <v>8.5</v>
      </c>
      <c r="P96" s="12">
        <v>4</v>
      </c>
      <c r="Q96" s="12">
        <v>3</v>
      </c>
      <c r="R96" s="12">
        <f t="shared" si="2"/>
        <v>3.5</v>
      </c>
      <c r="S96" s="12">
        <v>70</v>
      </c>
      <c r="T96" s="12">
        <v>0</v>
      </c>
      <c r="U96" s="12">
        <v>0</v>
      </c>
      <c r="V96" s="12">
        <v>50</v>
      </c>
      <c r="W96" s="12">
        <v>0.1018</v>
      </c>
      <c r="X96">
        <f>SUM(IF(D96=[1]analysis!$C$6,1,0),X95)</f>
        <v>2</v>
      </c>
    </row>
    <row r="97" spans="1:24" x14ac:dyDescent="0.25">
      <c r="A97" s="10"/>
      <c r="B97" s="10" t="s">
        <v>24</v>
      </c>
      <c r="C97" s="38">
        <v>42184</v>
      </c>
      <c r="D97" s="10" t="s">
        <v>32</v>
      </c>
      <c r="E97" s="11">
        <v>0.53819444444444442</v>
      </c>
      <c r="F97" s="12">
        <v>36.367944000000001</v>
      </c>
      <c r="G97" s="12">
        <v>-76.241221999999993</v>
      </c>
      <c r="H97" s="20">
        <v>0.4</v>
      </c>
      <c r="I97" s="12">
        <f t="shared" si="0"/>
        <v>4.8780487804878057</v>
      </c>
      <c r="J97" s="12">
        <v>6.6</v>
      </c>
      <c r="K97" s="28">
        <v>29</v>
      </c>
      <c r="L97" s="12">
        <v>36</v>
      </c>
      <c r="M97" s="12">
        <v>10</v>
      </c>
      <c r="N97" s="12">
        <v>9</v>
      </c>
      <c r="O97" s="12">
        <f t="shared" si="1"/>
        <v>9.5</v>
      </c>
      <c r="P97" s="12">
        <v>5</v>
      </c>
      <c r="Q97" s="12">
        <v>5</v>
      </c>
      <c r="R97" s="12">
        <f t="shared" si="2"/>
        <v>5</v>
      </c>
      <c r="S97" s="12">
        <v>70</v>
      </c>
      <c r="T97" s="12">
        <v>0</v>
      </c>
      <c r="U97" s="12">
        <v>0</v>
      </c>
      <c r="V97" s="12">
        <v>50</v>
      </c>
      <c r="W97" s="12">
        <v>0.1031</v>
      </c>
      <c r="X97">
        <f>SUM(IF(D97=[1]analysis!$C$6,1,0),X96)</f>
        <v>2</v>
      </c>
    </row>
    <row r="98" spans="1:24" x14ac:dyDescent="0.25">
      <c r="A98" s="10"/>
      <c r="B98" s="10" t="s">
        <v>24</v>
      </c>
      <c r="C98" s="23">
        <v>42184</v>
      </c>
      <c r="D98" s="10" t="s">
        <v>33</v>
      </c>
      <c r="E98" s="11">
        <v>0.54166666666666663</v>
      </c>
      <c r="F98" s="12">
        <v>36.372388999999998</v>
      </c>
      <c r="G98" s="12">
        <v>-76.232528000000002</v>
      </c>
      <c r="H98" s="20">
        <v>0.3</v>
      </c>
      <c r="I98" s="12">
        <f t="shared" si="0"/>
        <v>3.6585365853658542</v>
      </c>
      <c r="J98" s="12">
        <v>6.5</v>
      </c>
      <c r="K98" s="28">
        <v>28</v>
      </c>
      <c r="L98" s="12">
        <v>37</v>
      </c>
      <c r="M98" s="12">
        <v>10</v>
      </c>
      <c r="N98" s="12">
        <v>9</v>
      </c>
      <c r="O98" s="12">
        <f t="shared" si="1"/>
        <v>9.5</v>
      </c>
      <c r="P98" s="12">
        <v>5</v>
      </c>
      <c r="Q98" s="12">
        <v>5</v>
      </c>
      <c r="R98" s="12">
        <f t="shared" si="2"/>
        <v>5</v>
      </c>
      <c r="S98" s="12">
        <v>70</v>
      </c>
      <c r="T98" s="12">
        <v>0</v>
      </c>
      <c r="U98" s="12">
        <v>0</v>
      </c>
      <c r="V98" s="12">
        <v>50</v>
      </c>
      <c r="W98" s="12">
        <v>0.1009</v>
      </c>
      <c r="X98">
        <f>SUM(IF(D98=[1]analysis!$C$6,1,0),X97)</f>
        <v>2</v>
      </c>
    </row>
    <row r="99" spans="1:24" x14ac:dyDescent="0.25">
      <c r="A99" s="10"/>
      <c r="B99" s="10" t="s">
        <v>24</v>
      </c>
      <c r="C99" s="38">
        <v>42184</v>
      </c>
      <c r="D99" s="10" t="s">
        <v>34</v>
      </c>
      <c r="E99" s="11">
        <v>0.54374999999999996</v>
      </c>
      <c r="F99" s="12">
        <v>36.364111000000001</v>
      </c>
      <c r="G99" s="12">
        <v>-76.231082999999998</v>
      </c>
      <c r="H99" s="20">
        <v>0.8</v>
      </c>
      <c r="I99" s="12">
        <f t="shared" si="0"/>
        <v>9.7560975609756113</v>
      </c>
      <c r="J99" s="12">
        <v>6.4</v>
      </c>
      <c r="K99" s="28">
        <v>30</v>
      </c>
      <c r="L99" s="12">
        <v>36</v>
      </c>
      <c r="M99" s="12">
        <v>7</v>
      </c>
      <c r="N99" s="12">
        <v>6</v>
      </c>
      <c r="O99" s="12">
        <f t="shared" si="1"/>
        <v>6.5</v>
      </c>
      <c r="P99" s="12">
        <v>4</v>
      </c>
      <c r="Q99" s="12">
        <v>4</v>
      </c>
      <c r="R99" s="12">
        <f t="shared" si="2"/>
        <v>4</v>
      </c>
      <c r="S99" s="12">
        <v>70</v>
      </c>
      <c r="T99" s="12">
        <v>4</v>
      </c>
      <c r="U99" s="12">
        <v>120</v>
      </c>
      <c r="V99" s="12">
        <v>50</v>
      </c>
      <c r="W99" s="12">
        <v>0.1045</v>
      </c>
      <c r="X99">
        <f>SUM(IF(D99=[1]analysis!$C$6,1,0),X98)</f>
        <v>2</v>
      </c>
    </row>
    <row r="100" spans="1:24" x14ac:dyDescent="0.25">
      <c r="A100" s="10"/>
      <c r="B100" s="10" t="s">
        <v>24</v>
      </c>
      <c r="C100" s="23">
        <v>42184</v>
      </c>
      <c r="D100" s="10" t="s">
        <v>35</v>
      </c>
      <c r="E100" s="11">
        <v>0.54652777777777772</v>
      </c>
      <c r="F100" s="12">
        <v>36.355832999999997</v>
      </c>
      <c r="G100" s="12">
        <v>-76.227110999999994</v>
      </c>
      <c r="H100" s="20">
        <v>1.3</v>
      </c>
      <c r="I100" s="12">
        <f t="shared" si="0"/>
        <v>15.853658536585369</v>
      </c>
      <c r="J100" s="12">
        <v>6.4</v>
      </c>
      <c r="K100" s="28">
        <v>29</v>
      </c>
      <c r="L100" s="12">
        <v>36</v>
      </c>
      <c r="M100" s="12">
        <v>6</v>
      </c>
      <c r="N100" s="12">
        <v>5</v>
      </c>
      <c r="O100" s="12">
        <f t="shared" si="1"/>
        <v>5.5</v>
      </c>
      <c r="P100" s="12">
        <v>4</v>
      </c>
      <c r="Q100" s="12">
        <v>4</v>
      </c>
      <c r="R100" s="12">
        <f t="shared" si="2"/>
        <v>4</v>
      </c>
      <c r="S100" s="12">
        <v>70</v>
      </c>
      <c r="T100" s="12">
        <v>5</v>
      </c>
      <c r="U100" s="12">
        <v>150</v>
      </c>
      <c r="V100" s="12">
        <v>50</v>
      </c>
      <c r="W100" s="12">
        <v>0.1075</v>
      </c>
      <c r="X100">
        <f>SUM(IF(D100=[1]analysis!$C$6,1,0),X99)</f>
        <v>2</v>
      </c>
    </row>
    <row r="101" spans="1:24" x14ac:dyDescent="0.25">
      <c r="A101" s="10"/>
      <c r="B101" s="10" t="s">
        <v>24</v>
      </c>
      <c r="C101" s="38">
        <v>42184</v>
      </c>
      <c r="D101" s="10" t="s">
        <v>36</v>
      </c>
      <c r="E101" s="11">
        <v>0.54861111111111116</v>
      </c>
      <c r="F101" s="12">
        <v>36.347250000000003</v>
      </c>
      <c r="G101" s="12">
        <v>-76.226528000000002</v>
      </c>
      <c r="H101" s="20">
        <v>2.9</v>
      </c>
      <c r="I101" s="12">
        <f t="shared" si="0"/>
        <v>35.365853658536587</v>
      </c>
      <c r="J101" s="12">
        <v>6.4</v>
      </c>
      <c r="K101" s="28">
        <v>30</v>
      </c>
      <c r="L101" s="12">
        <v>35</v>
      </c>
      <c r="M101" s="12">
        <v>8</v>
      </c>
      <c r="N101" s="12">
        <v>8</v>
      </c>
      <c r="O101" s="12">
        <f t="shared" si="1"/>
        <v>8</v>
      </c>
      <c r="P101" s="12">
        <v>4</v>
      </c>
      <c r="Q101" s="12">
        <v>4</v>
      </c>
      <c r="R101" s="12">
        <f t="shared" si="2"/>
        <v>4</v>
      </c>
      <c r="S101" s="12">
        <v>70</v>
      </c>
      <c r="T101" s="12">
        <v>5</v>
      </c>
      <c r="U101" s="12">
        <v>100</v>
      </c>
      <c r="V101" s="12">
        <v>50</v>
      </c>
      <c r="W101" s="12">
        <v>0.1118</v>
      </c>
      <c r="X101">
        <f>SUM(IF(D101=[1]analysis!$C$6,1,0),X100)</f>
        <v>2</v>
      </c>
    </row>
    <row r="102" spans="1:24" x14ac:dyDescent="0.25">
      <c r="A102" s="10"/>
      <c r="B102" s="10" t="s">
        <v>24</v>
      </c>
      <c r="C102" s="23">
        <v>42184</v>
      </c>
      <c r="D102" s="10" t="s">
        <v>37</v>
      </c>
      <c r="E102" s="11">
        <v>0.55138888888888893</v>
      </c>
      <c r="F102" s="12">
        <v>36.342944000000003</v>
      </c>
      <c r="G102" s="12">
        <v>-76.216138999999998</v>
      </c>
      <c r="H102" s="20">
        <v>2.5</v>
      </c>
      <c r="I102" s="12">
        <f t="shared" si="0"/>
        <v>30.487804878048784</v>
      </c>
      <c r="J102" s="12">
        <v>6.5</v>
      </c>
      <c r="K102" s="28">
        <v>30</v>
      </c>
      <c r="L102" s="12">
        <v>36</v>
      </c>
      <c r="M102" s="12">
        <v>8</v>
      </c>
      <c r="N102" s="12">
        <v>7</v>
      </c>
      <c r="O102" s="12">
        <f t="shared" si="1"/>
        <v>7.5</v>
      </c>
      <c r="P102" s="12">
        <v>3</v>
      </c>
      <c r="Q102" s="12">
        <v>3</v>
      </c>
      <c r="R102" s="12">
        <f t="shared" si="2"/>
        <v>3</v>
      </c>
      <c r="S102" s="12">
        <v>80</v>
      </c>
      <c r="T102" s="12">
        <v>6</v>
      </c>
      <c r="U102" s="12">
        <v>110</v>
      </c>
      <c r="V102" s="12">
        <v>60</v>
      </c>
      <c r="W102" s="12">
        <v>0.11890000000000001</v>
      </c>
      <c r="X102">
        <f>SUM(IF(D102=[1]analysis!$C$6,1,0),X101)</f>
        <v>2</v>
      </c>
    </row>
    <row r="103" spans="1:24" x14ac:dyDescent="0.25">
      <c r="A103" s="10"/>
      <c r="B103" s="10" t="s">
        <v>24</v>
      </c>
      <c r="C103" s="38">
        <v>42184</v>
      </c>
      <c r="D103" s="10" t="s">
        <v>38</v>
      </c>
      <c r="E103" s="11">
        <v>0.5541666666666667</v>
      </c>
      <c r="F103" s="12">
        <v>36.336582999999997</v>
      </c>
      <c r="G103" s="12">
        <v>-76.217139000000003</v>
      </c>
      <c r="H103" s="20">
        <v>2.7</v>
      </c>
      <c r="I103" s="12">
        <f t="shared" si="0"/>
        <v>32.926829268292693</v>
      </c>
      <c r="J103" s="12">
        <v>6.6</v>
      </c>
      <c r="K103" s="28">
        <v>30</v>
      </c>
      <c r="L103" s="12">
        <v>36</v>
      </c>
      <c r="M103" s="12">
        <v>9</v>
      </c>
      <c r="N103" s="12">
        <v>11</v>
      </c>
      <c r="O103" s="12">
        <f t="shared" si="1"/>
        <v>10</v>
      </c>
      <c r="P103" s="12">
        <v>4</v>
      </c>
      <c r="Q103" s="12">
        <v>4</v>
      </c>
      <c r="R103" s="12">
        <f t="shared" si="2"/>
        <v>4</v>
      </c>
      <c r="S103" s="12">
        <v>80</v>
      </c>
      <c r="T103" s="12">
        <v>4</v>
      </c>
      <c r="U103" s="12">
        <v>180</v>
      </c>
      <c r="V103" s="12">
        <v>50</v>
      </c>
      <c r="W103" s="12">
        <v>0.11650000000000001</v>
      </c>
      <c r="X103">
        <f>SUM(IF(D103=[1]analysis!$C$6,1,0),X102)</f>
        <v>2</v>
      </c>
    </row>
    <row r="104" spans="1:24" x14ac:dyDescent="0.25">
      <c r="A104" s="10"/>
      <c r="B104" s="10" t="s">
        <v>24</v>
      </c>
      <c r="C104" s="23">
        <v>42184</v>
      </c>
      <c r="D104" s="10" t="s">
        <v>39</v>
      </c>
      <c r="E104" s="11">
        <v>0.55763888888888891</v>
      </c>
      <c r="F104" s="12">
        <v>36.327972000000003</v>
      </c>
      <c r="G104" s="12">
        <v>-76.21575</v>
      </c>
      <c r="H104" s="20">
        <v>3.6</v>
      </c>
      <c r="I104" s="12">
        <f t="shared" si="0"/>
        <v>43.902439024390247</v>
      </c>
      <c r="J104" s="12">
        <v>6.6</v>
      </c>
      <c r="K104" s="28">
        <v>30</v>
      </c>
      <c r="L104" s="12">
        <v>35</v>
      </c>
      <c r="M104" s="12">
        <v>9</v>
      </c>
      <c r="N104" s="12">
        <v>8</v>
      </c>
      <c r="O104" s="12">
        <f t="shared" si="1"/>
        <v>8.5</v>
      </c>
      <c r="P104" s="12">
        <v>4</v>
      </c>
      <c r="Q104" s="12">
        <v>4</v>
      </c>
      <c r="R104" s="12">
        <f t="shared" si="2"/>
        <v>4</v>
      </c>
      <c r="S104" s="12">
        <v>80</v>
      </c>
      <c r="T104" s="12">
        <v>4</v>
      </c>
      <c r="U104" s="12">
        <v>120</v>
      </c>
      <c r="V104" s="12">
        <v>60</v>
      </c>
      <c r="W104" s="12">
        <v>0.12239999999999999</v>
      </c>
      <c r="X104">
        <f>SUM(IF(D104=[1]analysis!$C$6,1,0),X103)</f>
        <v>2</v>
      </c>
    </row>
    <row r="105" spans="1:24" x14ac:dyDescent="0.25">
      <c r="A105" s="10"/>
      <c r="B105" s="10" t="s">
        <v>24</v>
      </c>
      <c r="C105" s="38">
        <v>42184</v>
      </c>
      <c r="D105" s="10" t="s">
        <v>40</v>
      </c>
      <c r="E105" s="11">
        <v>0.56111111111111112</v>
      </c>
      <c r="F105" s="12">
        <v>36.327722000000001</v>
      </c>
      <c r="G105" s="12">
        <v>-76.205083000000002</v>
      </c>
      <c r="H105" s="20">
        <v>3.4</v>
      </c>
      <c r="I105" s="12">
        <f t="shared" si="0"/>
        <v>41.463414634146346</v>
      </c>
      <c r="J105" s="12">
        <v>6.6</v>
      </c>
      <c r="K105" s="28">
        <v>30</v>
      </c>
      <c r="L105" s="12">
        <v>35</v>
      </c>
      <c r="M105" s="12">
        <v>8</v>
      </c>
      <c r="N105" s="12">
        <v>8</v>
      </c>
      <c r="O105" s="12">
        <f t="shared" si="1"/>
        <v>8</v>
      </c>
      <c r="P105" s="12">
        <v>5</v>
      </c>
      <c r="Q105" s="12">
        <v>5</v>
      </c>
      <c r="R105" s="12">
        <f t="shared" si="2"/>
        <v>5</v>
      </c>
      <c r="S105" s="12">
        <v>90</v>
      </c>
      <c r="T105" s="12">
        <v>0</v>
      </c>
      <c r="U105" s="12">
        <v>0</v>
      </c>
      <c r="V105" s="12">
        <v>60</v>
      </c>
      <c r="W105" s="12">
        <v>0.13320000000000001</v>
      </c>
      <c r="X105">
        <f>SUM(IF(D105=[1]analysis!$C$6,1,0),X104)</f>
        <v>2</v>
      </c>
    </row>
    <row r="106" spans="1:24" x14ac:dyDescent="0.25">
      <c r="A106" s="10"/>
      <c r="B106" s="10" t="s">
        <v>24</v>
      </c>
      <c r="C106" s="23">
        <v>42184</v>
      </c>
      <c r="D106" s="10" t="s">
        <v>41</v>
      </c>
      <c r="E106" s="11">
        <v>0.56388888888888888</v>
      </c>
      <c r="F106" s="12">
        <v>36.327888999999999</v>
      </c>
      <c r="G106" s="12">
        <v>-76.193583000000004</v>
      </c>
      <c r="H106" s="20">
        <v>3.1</v>
      </c>
      <c r="I106" s="12">
        <f t="shared" si="0"/>
        <v>37.804878048780495</v>
      </c>
      <c r="J106" s="12">
        <v>6.6</v>
      </c>
      <c r="K106" s="28">
        <v>29</v>
      </c>
      <c r="L106" s="12">
        <v>36</v>
      </c>
      <c r="M106" s="12">
        <v>8</v>
      </c>
      <c r="N106" s="12">
        <v>9</v>
      </c>
      <c r="O106" s="12">
        <f t="shared" si="1"/>
        <v>8.5</v>
      </c>
      <c r="P106" s="12">
        <v>5</v>
      </c>
      <c r="Q106" s="12">
        <v>4</v>
      </c>
      <c r="R106" s="12">
        <f t="shared" si="2"/>
        <v>4.5</v>
      </c>
      <c r="S106" s="12">
        <v>90</v>
      </c>
      <c r="T106" s="12">
        <v>5</v>
      </c>
      <c r="U106" s="12">
        <v>90</v>
      </c>
      <c r="V106" s="12">
        <v>70</v>
      </c>
      <c r="W106" s="12">
        <v>0.13930000000000001</v>
      </c>
      <c r="X106">
        <f>SUM(IF(D106=[1]analysis!$C$6,1,0),X105)</f>
        <v>2</v>
      </c>
    </row>
    <row r="107" spans="1:24" x14ac:dyDescent="0.25">
      <c r="A107" s="10"/>
      <c r="B107" s="10" t="s">
        <v>24</v>
      </c>
      <c r="C107" s="38">
        <v>42184</v>
      </c>
      <c r="D107" s="10" t="s">
        <v>42</v>
      </c>
      <c r="E107" s="11">
        <v>0.56666666666666665</v>
      </c>
      <c r="F107" s="12">
        <v>36.324388999999996</v>
      </c>
      <c r="G107" s="12">
        <v>-76.184972000000002</v>
      </c>
      <c r="H107" s="20">
        <v>3.5</v>
      </c>
      <c r="I107" s="12">
        <f t="shared" si="0"/>
        <v>42.682926829268297</v>
      </c>
      <c r="J107" s="12">
        <v>6.6</v>
      </c>
      <c r="K107" s="28">
        <v>29</v>
      </c>
      <c r="L107" s="12">
        <v>36</v>
      </c>
      <c r="M107" s="12">
        <v>10</v>
      </c>
      <c r="N107" s="12">
        <v>10</v>
      </c>
      <c r="O107" s="12">
        <f t="shared" si="1"/>
        <v>10</v>
      </c>
      <c r="P107" s="12">
        <v>4</v>
      </c>
      <c r="Q107" s="12">
        <v>4</v>
      </c>
      <c r="R107" s="12">
        <f t="shared" si="2"/>
        <v>4</v>
      </c>
      <c r="S107" s="12">
        <v>100</v>
      </c>
      <c r="T107" s="12">
        <v>3</v>
      </c>
      <c r="U107" s="12">
        <v>140</v>
      </c>
      <c r="V107" s="12">
        <v>70</v>
      </c>
      <c r="W107" s="12">
        <v>0.15390000000000001</v>
      </c>
      <c r="X107">
        <f>SUM(IF(D107=[1]analysis!$C$6,1,0),X106)</f>
        <v>2</v>
      </c>
    </row>
    <row r="108" spans="1:24" x14ac:dyDescent="0.25">
      <c r="A108" s="10"/>
      <c r="B108" s="10" t="s">
        <v>24</v>
      </c>
      <c r="C108" s="23">
        <v>42184</v>
      </c>
      <c r="D108" s="10" t="s">
        <v>43</v>
      </c>
      <c r="E108" s="11">
        <v>0.58333333333333337</v>
      </c>
      <c r="F108" s="12">
        <v>36.317138999999997</v>
      </c>
      <c r="G108" s="12">
        <v>-76.183499999999995</v>
      </c>
      <c r="H108" s="20">
        <v>3.7</v>
      </c>
      <c r="I108" s="12">
        <f t="shared" si="0"/>
        <v>45.121951219512205</v>
      </c>
      <c r="J108" s="12">
        <v>6.6</v>
      </c>
      <c r="K108" s="28">
        <v>31</v>
      </c>
      <c r="L108" s="12">
        <v>32</v>
      </c>
      <c r="M108" s="12">
        <v>10</v>
      </c>
      <c r="N108" s="12">
        <v>9</v>
      </c>
      <c r="O108" s="12">
        <f t="shared" si="1"/>
        <v>9.5</v>
      </c>
      <c r="P108" s="12">
        <v>5</v>
      </c>
      <c r="Q108" s="12">
        <v>5</v>
      </c>
      <c r="R108" s="12">
        <f t="shared" si="2"/>
        <v>5</v>
      </c>
      <c r="S108" s="12">
        <v>120</v>
      </c>
      <c r="T108" s="12">
        <v>5</v>
      </c>
      <c r="U108" s="12">
        <v>90</v>
      </c>
      <c r="V108" s="12">
        <v>80</v>
      </c>
      <c r="W108" s="12">
        <v>0.17710000000000001</v>
      </c>
      <c r="X108">
        <f>SUM(IF(D108=[1]analysis!$C$6,1,0),X107)</f>
        <v>2</v>
      </c>
    </row>
    <row r="109" spans="1:24" x14ac:dyDescent="0.25">
      <c r="A109" s="10"/>
      <c r="B109" s="10" t="s">
        <v>24</v>
      </c>
      <c r="C109" s="38">
        <v>42184</v>
      </c>
      <c r="D109" s="10" t="s">
        <v>44</v>
      </c>
      <c r="E109" s="11">
        <v>0.58611111111111114</v>
      </c>
      <c r="F109" s="12">
        <v>36.315972000000002</v>
      </c>
      <c r="G109" s="12">
        <v>-76.194166999999993</v>
      </c>
      <c r="H109" s="20">
        <v>3.2</v>
      </c>
      <c r="I109" s="12">
        <f t="shared" si="0"/>
        <v>39.024390243902445</v>
      </c>
      <c r="J109" s="12">
        <v>6.7</v>
      </c>
      <c r="K109" s="28">
        <v>29</v>
      </c>
      <c r="L109" s="12">
        <v>31</v>
      </c>
      <c r="M109" s="12">
        <v>10</v>
      </c>
      <c r="N109" s="12">
        <v>10</v>
      </c>
      <c r="O109" s="12">
        <f t="shared" si="1"/>
        <v>10</v>
      </c>
      <c r="P109" s="12">
        <v>5</v>
      </c>
      <c r="Q109" s="12">
        <v>5</v>
      </c>
      <c r="R109" s="12">
        <f t="shared" si="2"/>
        <v>5</v>
      </c>
      <c r="S109" s="12">
        <v>150</v>
      </c>
      <c r="T109" s="12">
        <v>3</v>
      </c>
      <c r="U109" s="12">
        <v>90</v>
      </c>
      <c r="V109" s="12">
        <v>100</v>
      </c>
      <c r="W109" s="12">
        <v>0.222</v>
      </c>
      <c r="X109">
        <f>SUM(IF(D109=[1]analysis!$C$6,1,0),X108)</f>
        <v>2</v>
      </c>
    </row>
    <row r="110" spans="1:24" x14ac:dyDescent="0.25">
      <c r="A110" s="10"/>
      <c r="B110" s="10" t="s">
        <v>24</v>
      </c>
      <c r="C110" s="23">
        <v>42184</v>
      </c>
      <c r="D110" s="10" t="s">
        <v>45</v>
      </c>
      <c r="E110" s="11">
        <v>0.58750000000000002</v>
      </c>
      <c r="F110" s="12">
        <v>36.315055999999998</v>
      </c>
      <c r="G110" s="12">
        <v>-76.200083000000006</v>
      </c>
      <c r="H110" s="20">
        <v>3.9</v>
      </c>
      <c r="I110" s="12">
        <f t="shared" si="0"/>
        <v>47.560975609756099</v>
      </c>
      <c r="J110" s="12">
        <v>6.9</v>
      </c>
      <c r="K110" s="28">
        <v>30</v>
      </c>
      <c r="L110" s="12">
        <v>31</v>
      </c>
      <c r="M110" s="12">
        <v>10</v>
      </c>
      <c r="N110" s="12">
        <v>11</v>
      </c>
      <c r="O110" s="12">
        <f t="shared" si="1"/>
        <v>10.5</v>
      </c>
      <c r="P110" s="12">
        <v>5</v>
      </c>
      <c r="Q110" s="12">
        <v>5</v>
      </c>
      <c r="R110" s="12">
        <f t="shared" si="2"/>
        <v>5</v>
      </c>
      <c r="S110" s="12">
        <v>210</v>
      </c>
      <c r="T110" s="12">
        <v>4</v>
      </c>
      <c r="U110" s="12">
        <v>100</v>
      </c>
      <c r="V110" s="12">
        <v>150</v>
      </c>
      <c r="W110" s="12">
        <v>0.314</v>
      </c>
      <c r="X110">
        <f>SUM(IF(D110=[1]analysis!$C$6,1,0),X109)</f>
        <v>2</v>
      </c>
    </row>
    <row r="111" spans="1:24" x14ac:dyDescent="0.25">
      <c r="A111" s="10"/>
      <c r="B111" s="10" t="s">
        <v>24</v>
      </c>
      <c r="C111" s="38">
        <v>42184</v>
      </c>
      <c r="D111" s="10" t="s">
        <v>46</v>
      </c>
      <c r="E111" s="11">
        <v>0.59166666666666667</v>
      </c>
      <c r="F111" s="12">
        <v>36.306471999999999</v>
      </c>
      <c r="G111" s="12">
        <v>-76.202083000000002</v>
      </c>
      <c r="H111" s="20">
        <v>4.3</v>
      </c>
      <c r="I111" s="12">
        <f t="shared" si="0"/>
        <v>52.439024390243901</v>
      </c>
      <c r="J111" s="12">
        <v>7</v>
      </c>
      <c r="K111" s="28">
        <v>29</v>
      </c>
      <c r="L111" s="12">
        <v>31</v>
      </c>
      <c r="M111" s="12">
        <v>12</v>
      </c>
      <c r="N111" s="12">
        <v>10</v>
      </c>
      <c r="O111" s="12">
        <f t="shared" si="1"/>
        <v>11</v>
      </c>
      <c r="P111" s="12">
        <v>5</v>
      </c>
      <c r="Q111" s="12">
        <v>5</v>
      </c>
      <c r="R111" s="12">
        <f t="shared" si="2"/>
        <v>5</v>
      </c>
      <c r="S111" s="12">
        <v>330</v>
      </c>
      <c r="T111" s="12">
        <v>5</v>
      </c>
      <c r="U111" s="12">
        <v>120</v>
      </c>
      <c r="V111" s="12">
        <v>230</v>
      </c>
      <c r="W111" s="12">
        <v>0.46800000000000003</v>
      </c>
      <c r="X111">
        <f>SUM(IF(D111=[1]analysis!$C$6,1,0),X110)</f>
        <v>2</v>
      </c>
    </row>
    <row r="112" spans="1:24" x14ac:dyDescent="0.25">
      <c r="A112" s="10"/>
      <c r="B112" s="10" t="s">
        <v>24</v>
      </c>
      <c r="C112" s="23">
        <v>42184</v>
      </c>
      <c r="D112" s="10" t="s">
        <v>47</v>
      </c>
      <c r="E112" s="11">
        <v>0.59583333333333333</v>
      </c>
      <c r="F112" s="12">
        <v>36.305332999999997</v>
      </c>
      <c r="G112" s="12">
        <v>-76.205888999999999</v>
      </c>
      <c r="H112" s="20">
        <v>4.2</v>
      </c>
      <c r="I112" s="12">
        <f t="shared" si="0"/>
        <v>51.219512195121951</v>
      </c>
      <c r="J112" s="12">
        <v>7.1</v>
      </c>
      <c r="K112" s="28">
        <v>29</v>
      </c>
      <c r="L112" s="12">
        <v>31</v>
      </c>
      <c r="M112" s="12">
        <v>11</v>
      </c>
      <c r="N112" s="12">
        <v>12</v>
      </c>
      <c r="O112" s="12">
        <f t="shared" si="1"/>
        <v>11.5</v>
      </c>
      <c r="P112" s="12">
        <v>5</v>
      </c>
      <c r="Q112" s="12">
        <v>5</v>
      </c>
      <c r="R112" s="12">
        <f t="shared" si="2"/>
        <v>5</v>
      </c>
      <c r="S112" s="12">
        <v>340</v>
      </c>
      <c r="T112" s="12">
        <v>5</v>
      </c>
      <c r="U112" s="12">
        <v>120</v>
      </c>
      <c r="V112" s="12">
        <v>240</v>
      </c>
      <c r="W112" s="12">
        <v>0.5</v>
      </c>
      <c r="X112">
        <f>SUM(IF(D112=[1]analysis!$C$6,1,0),X111)</f>
        <v>2</v>
      </c>
    </row>
    <row r="113" spans="1:24" x14ac:dyDescent="0.25">
      <c r="A113" s="10"/>
      <c r="B113" s="10" t="s">
        <v>24</v>
      </c>
      <c r="C113" s="38">
        <v>42184</v>
      </c>
      <c r="D113" s="10" t="s">
        <v>48</v>
      </c>
      <c r="E113" s="11">
        <v>0.59861111111111109</v>
      </c>
      <c r="F113" s="12">
        <v>36.304361</v>
      </c>
      <c r="G113" s="12">
        <v>-76.211332999999996</v>
      </c>
      <c r="H113" s="20">
        <v>5</v>
      </c>
      <c r="I113" s="12">
        <f t="shared" si="0"/>
        <v>60.975609756097569</v>
      </c>
      <c r="J113" s="12">
        <v>7.1</v>
      </c>
      <c r="K113" s="28">
        <v>30</v>
      </c>
      <c r="L113" s="12">
        <v>32</v>
      </c>
      <c r="M113" s="12">
        <v>12</v>
      </c>
      <c r="N113" s="12">
        <v>10</v>
      </c>
      <c r="O113" s="12">
        <f t="shared" si="1"/>
        <v>11</v>
      </c>
      <c r="P113" s="12">
        <v>5</v>
      </c>
      <c r="Q113" s="12">
        <v>5</v>
      </c>
      <c r="R113" s="12">
        <f t="shared" si="2"/>
        <v>5</v>
      </c>
      <c r="S113" s="12">
        <v>360</v>
      </c>
      <c r="T113" s="12">
        <v>3</v>
      </c>
      <c r="U113" s="12">
        <v>130</v>
      </c>
      <c r="V113" s="12">
        <v>260</v>
      </c>
      <c r="W113" s="12">
        <v>0.53100000000000003</v>
      </c>
      <c r="X113">
        <f>SUM(IF(D113=[1]analysis!$C$6,1,0),X112)</f>
        <v>2</v>
      </c>
    </row>
    <row r="114" spans="1:24" x14ac:dyDescent="0.25">
      <c r="A114" s="10"/>
      <c r="B114" s="10" t="s">
        <v>24</v>
      </c>
      <c r="C114" s="23">
        <v>42184</v>
      </c>
      <c r="D114" s="10" t="s">
        <v>49</v>
      </c>
      <c r="E114" s="11">
        <v>0.6020833333333333</v>
      </c>
      <c r="F114" s="12">
        <v>36.302638999999999</v>
      </c>
      <c r="G114" s="12">
        <v>-76.216082999999998</v>
      </c>
      <c r="H114" s="20">
        <v>5</v>
      </c>
      <c r="I114" s="12">
        <f t="shared" si="0"/>
        <v>60.975609756097569</v>
      </c>
      <c r="J114" s="12">
        <v>7.1</v>
      </c>
      <c r="K114" s="28">
        <v>30</v>
      </c>
      <c r="L114" s="12">
        <v>33</v>
      </c>
      <c r="M114" s="12">
        <v>12</v>
      </c>
      <c r="N114" s="12">
        <v>12</v>
      </c>
      <c r="O114" s="12">
        <f t="shared" si="1"/>
        <v>12</v>
      </c>
      <c r="P114" s="12">
        <v>5</v>
      </c>
      <c r="Q114" s="12">
        <v>5</v>
      </c>
      <c r="R114" s="12">
        <f t="shared" si="2"/>
        <v>5</v>
      </c>
      <c r="S114" s="12">
        <v>380</v>
      </c>
      <c r="T114" s="12">
        <v>1</v>
      </c>
      <c r="U114" s="12">
        <v>120</v>
      </c>
      <c r="V114" s="12">
        <v>270</v>
      </c>
      <c r="W114" s="12">
        <v>0.54700000000000004</v>
      </c>
      <c r="X114">
        <f>SUM(IF(D114=[1]analysis!$C$6,1,0),X113)</f>
        <v>2</v>
      </c>
    </row>
    <row r="115" spans="1:24" x14ac:dyDescent="0.25">
      <c r="A115" s="10"/>
      <c r="B115" s="10" t="s">
        <v>24</v>
      </c>
      <c r="C115" s="38">
        <v>42184</v>
      </c>
      <c r="D115" s="10" t="s">
        <v>50</v>
      </c>
      <c r="E115" s="11">
        <v>0.6069444444444444</v>
      </c>
      <c r="F115" s="12">
        <v>36.299694000000002</v>
      </c>
      <c r="G115" s="12">
        <v>-76.217519999999993</v>
      </c>
      <c r="H115" s="20">
        <v>5.6</v>
      </c>
      <c r="I115" s="12">
        <f t="shared" si="0"/>
        <v>68.292682926829272</v>
      </c>
      <c r="J115" s="12">
        <v>7.2</v>
      </c>
      <c r="K115" s="28">
        <v>31</v>
      </c>
      <c r="L115" s="12">
        <v>33</v>
      </c>
      <c r="M115" s="12">
        <v>10</v>
      </c>
      <c r="N115" s="12">
        <v>10</v>
      </c>
      <c r="O115" s="12">
        <f t="shared" si="1"/>
        <v>10</v>
      </c>
      <c r="P115" s="12">
        <v>5</v>
      </c>
      <c r="Q115" s="12">
        <v>5</v>
      </c>
      <c r="R115" s="12">
        <f t="shared" si="2"/>
        <v>5</v>
      </c>
      <c r="S115" s="12">
        <v>420</v>
      </c>
      <c r="T115" s="12">
        <v>2</v>
      </c>
      <c r="U115" s="12">
        <v>120</v>
      </c>
      <c r="V115" s="12">
        <v>300</v>
      </c>
      <c r="W115" s="12">
        <v>0.61099999999999999</v>
      </c>
      <c r="X115">
        <f>SUM(IF(D115=[1]analysis!$C$6,1,0),X114)</f>
        <v>2</v>
      </c>
    </row>
    <row r="116" spans="1:24" x14ac:dyDescent="0.25">
      <c r="A116" s="10"/>
      <c r="B116" s="10" t="s">
        <v>24</v>
      </c>
      <c r="C116" s="23">
        <v>42184</v>
      </c>
      <c r="D116" s="10" t="s">
        <v>51</v>
      </c>
      <c r="E116" s="11">
        <v>0.60972222222222228</v>
      </c>
      <c r="F116" s="12">
        <v>36.296472000000001</v>
      </c>
      <c r="G116" s="12">
        <v>-76.217832999999999</v>
      </c>
      <c r="H116" s="20">
        <v>5.5</v>
      </c>
      <c r="I116" s="12">
        <f t="shared" si="0"/>
        <v>67.073170731707322</v>
      </c>
      <c r="J116" s="12">
        <v>7.2</v>
      </c>
      <c r="K116" s="28">
        <v>30</v>
      </c>
      <c r="L116" s="12">
        <v>30</v>
      </c>
      <c r="M116" s="12">
        <v>20</v>
      </c>
      <c r="N116" s="12">
        <v>17</v>
      </c>
      <c r="O116" s="12">
        <f t="shared" si="1"/>
        <v>18.5</v>
      </c>
      <c r="P116" s="12">
        <v>9</v>
      </c>
      <c r="Q116" s="12">
        <v>7</v>
      </c>
      <c r="R116" s="12">
        <f t="shared" si="2"/>
        <v>8</v>
      </c>
      <c r="S116" s="12">
        <v>480</v>
      </c>
      <c r="T116" s="12">
        <v>4</v>
      </c>
      <c r="U116" s="12">
        <v>120</v>
      </c>
      <c r="V116" s="12">
        <v>340</v>
      </c>
      <c r="W116" s="12">
        <v>0.69599999999999995</v>
      </c>
      <c r="X116">
        <f>SUM(IF(D116=[1]analysis!$C$6,1,0),X115)</f>
        <v>2</v>
      </c>
    </row>
    <row r="117" spans="1:24" x14ac:dyDescent="0.25">
      <c r="A117" s="10"/>
      <c r="B117" s="10" t="s">
        <v>24</v>
      </c>
      <c r="C117" s="38">
        <v>42184</v>
      </c>
      <c r="D117" s="10" t="s">
        <v>52</v>
      </c>
      <c r="E117" s="11">
        <v>0.48333333333333334</v>
      </c>
      <c r="F117" s="12">
        <v>36.290444000000001</v>
      </c>
      <c r="G117" s="12">
        <v>-76.180638999999999</v>
      </c>
      <c r="H117" s="20">
        <v>8</v>
      </c>
      <c r="I117" s="12">
        <f t="shared" si="0"/>
        <v>97.560975609756113</v>
      </c>
      <c r="J117" s="12">
        <v>7.4</v>
      </c>
      <c r="K117" s="28">
        <v>29</v>
      </c>
      <c r="L117" s="12">
        <v>30</v>
      </c>
      <c r="M117" s="12">
        <v>24</v>
      </c>
      <c r="N117" s="12">
        <v>25</v>
      </c>
      <c r="O117" s="12">
        <f t="shared" si="1"/>
        <v>24.5</v>
      </c>
      <c r="P117" s="12">
        <v>12</v>
      </c>
      <c r="Q117" s="12">
        <v>10</v>
      </c>
      <c r="R117" s="12">
        <f t="shared" si="2"/>
        <v>11</v>
      </c>
      <c r="S117" s="12">
        <v>1090</v>
      </c>
      <c r="T117" s="12">
        <v>4</v>
      </c>
      <c r="U117" s="12">
        <v>180</v>
      </c>
      <c r="V117" s="12">
        <v>770</v>
      </c>
      <c r="W117" s="12">
        <v>1.6080000000000001</v>
      </c>
      <c r="X117">
        <f>SUM(IF(D117=[1]analysis!$C$6,1,0),X116)</f>
        <v>2</v>
      </c>
    </row>
    <row r="118" spans="1:24" x14ac:dyDescent="0.25">
      <c r="A118" s="10"/>
      <c r="B118" s="10" t="s">
        <v>24</v>
      </c>
      <c r="C118" s="38">
        <v>42184</v>
      </c>
      <c r="D118" s="10" t="s">
        <v>53</v>
      </c>
      <c r="E118" s="11">
        <v>0.4777777777777778</v>
      </c>
      <c r="F118" s="12">
        <v>36.279806000000001</v>
      </c>
      <c r="G118" s="12">
        <v>-76.150361000000004</v>
      </c>
      <c r="H118" s="20">
        <v>9.1</v>
      </c>
      <c r="I118" s="12">
        <f t="shared" si="0"/>
        <v>110.97560975609757</v>
      </c>
      <c r="J118" s="12">
        <v>7.5</v>
      </c>
      <c r="K118" s="28">
        <v>29</v>
      </c>
      <c r="L118" s="12">
        <v>30</v>
      </c>
      <c r="M118" s="12">
        <v>18</v>
      </c>
      <c r="N118" s="12">
        <v>18</v>
      </c>
      <c r="O118" s="12">
        <f t="shared" si="1"/>
        <v>18</v>
      </c>
      <c r="P118" s="12">
        <v>7</v>
      </c>
      <c r="Q118" s="12">
        <v>6</v>
      </c>
      <c r="R118" s="12">
        <f t="shared" si="2"/>
        <v>6.5</v>
      </c>
      <c r="S118" s="12">
        <v>1060</v>
      </c>
      <c r="T118" s="12">
        <v>3</v>
      </c>
      <c r="U118" s="12">
        <v>180</v>
      </c>
      <c r="V118" s="12">
        <v>760</v>
      </c>
      <c r="W118" s="12">
        <v>1.5209999999999999</v>
      </c>
      <c r="X118">
        <f>SUM(IF(D118=[1]analysis!$C$6,1,0),X117)</f>
        <v>2</v>
      </c>
    </row>
    <row r="119" spans="1:24" x14ac:dyDescent="0.25">
      <c r="A119" s="10"/>
      <c r="B119" s="10" t="s">
        <v>24</v>
      </c>
      <c r="C119" s="38">
        <v>42184</v>
      </c>
      <c r="D119" s="10" t="s">
        <v>54</v>
      </c>
      <c r="E119" s="11">
        <v>0.47222222222222221</v>
      </c>
      <c r="F119" s="12">
        <v>36.257722000000001</v>
      </c>
      <c r="G119" s="12">
        <v>-76.116692</v>
      </c>
      <c r="H119" s="20">
        <v>7.8</v>
      </c>
      <c r="I119" s="12">
        <f t="shared" si="0"/>
        <v>95.121951219512198</v>
      </c>
      <c r="J119" s="12">
        <v>7.6</v>
      </c>
      <c r="K119" s="28">
        <v>28</v>
      </c>
      <c r="L119" s="12">
        <v>30</v>
      </c>
      <c r="M119" s="12">
        <v>19</v>
      </c>
      <c r="N119" s="12">
        <v>20</v>
      </c>
      <c r="O119" s="12">
        <f t="shared" si="1"/>
        <v>19.5</v>
      </c>
      <c r="P119" s="12">
        <v>5</v>
      </c>
      <c r="Q119" s="12">
        <v>6</v>
      </c>
      <c r="R119" s="12">
        <f t="shared" si="2"/>
        <v>5.5</v>
      </c>
      <c r="S119" s="12">
        <v>1350</v>
      </c>
      <c r="T119" s="12">
        <v>6</v>
      </c>
      <c r="U119" s="12">
        <v>180</v>
      </c>
      <c r="V119" s="12">
        <v>960</v>
      </c>
      <c r="W119" s="12">
        <v>1.9410000000000001</v>
      </c>
      <c r="X119">
        <f>SUM(IF(D119=[1]analysis!$C$6,1,0),X118)</f>
        <v>2</v>
      </c>
    </row>
    <row r="120" spans="1:24" x14ac:dyDescent="0.25">
      <c r="A120" s="10"/>
      <c r="B120" s="10" t="s">
        <v>24</v>
      </c>
      <c r="C120" s="38">
        <v>42184</v>
      </c>
      <c r="D120" s="10" t="s">
        <v>55</v>
      </c>
      <c r="E120" s="11">
        <v>0.46736111111111112</v>
      </c>
      <c r="F120" s="12">
        <v>36.232138999999997</v>
      </c>
      <c r="G120" s="12">
        <v>-76.099417000000003</v>
      </c>
      <c r="H120" s="20">
        <v>7.6</v>
      </c>
      <c r="I120" s="12">
        <f t="shared" si="0"/>
        <v>92.682926829268297</v>
      </c>
      <c r="J120" s="12">
        <v>7.6</v>
      </c>
      <c r="K120" s="28">
        <v>28</v>
      </c>
      <c r="L120" s="12">
        <v>30</v>
      </c>
      <c r="M120" s="12">
        <v>20</v>
      </c>
      <c r="N120" s="12">
        <v>19</v>
      </c>
      <c r="O120" s="12">
        <f t="shared" si="1"/>
        <v>19.5</v>
      </c>
      <c r="P120" s="12">
        <v>8</v>
      </c>
      <c r="Q120" s="12">
        <v>6</v>
      </c>
      <c r="R120" s="12">
        <f t="shared" si="2"/>
        <v>7</v>
      </c>
      <c r="S120" s="12">
        <v>1400</v>
      </c>
      <c r="T120" s="12">
        <v>8</v>
      </c>
      <c r="U120" s="12">
        <v>100</v>
      </c>
      <c r="V120" s="12">
        <v>100</v>
      </c>
      <c r="W120" s="12">
        <v>2</v>
      </c>
      <c r="X120">
        <f>SUM(IF(D120=[1]analysis!$C$6,1,0),X119)</f>
        <v>2</v>
      </c>
    </row>
    <row r="121" spans="1:24" x14ac:dyDescent="0.25">
      <c r="A121" s="10"/>
      <c r="B121" s="13" t="s">
        <v>67</v>
      </c>
      <c r="C121" s="24">
        <v>42177</v>
      </c>
      <c r="D121" s="13" t="s">
        <v>68</v>
      </c>
      <c r="E121" s="11">
        <v>0.42222222222222222</v>
      </c>
      <c r="F121" s="13">
        <v>36.323721999999997</v>
      </c>
      <c r="G121" s="13">
        <v>-76.244028</v>
      </c>
      <c r="H121" s="20">
        <v>0.8</v>
      </c>
      <c r="I121" s="12">
        <v>9.7560975610000007</v>
      </c>
      <c r="J121" s="12">
        <v>6.6</v>
      </c>
      <c r="K121" s="28">
        <v>26</v>
      </c>
      <c r="L121" s="12">
        <v>31</v>
      </c>
      <c r="M121" s="12">
        <v>16</v>
      </c>
      <c r="N121" s="12">
        <v>13</v>
      </c>
      <c r="O121" s="12">
        <v>14.5</v>
      </c>
      <c r="P121" s="12">
        <v>4</v>
      </c>
      <c r="Q121" s="12">
        <v>5</v>
      </c>
      <c r="R121" s="12">
        <v>4.5</v>
      </c>
      <c r="S121" s="12">
        <v>190</v>
      </c>
      <c r="T121" s="12">
        <v>0</v>
      </c>
      <c r="U121" s="12">
        <v>0</v>
      </c>
      <c r="V121" s="12">
        <v>140</v>
      </c>
      <c r="W121" s="12">
        <v>0.28299999999999997</v>
      </c>
      <c r="X121">
        <f>SUM(IF(D121=[1]analysis!$C$6,1,0),X120)</f>
        <v>2</v>
      </c>
    </row>
    <row r="122" spans="1:24" x14ac:dyDescent="0.25">
      <c r="A122" s="10"/>
      <c r="B122" s="13" t="s">
        <v>67</v>
      </c>
      <c r="C122" s="24">
        <v>42177</v>
      </c>
      <c r="D122" s="13" t="s">
        <v>69</v>
      </c>
      <c r="E122" s="11">
        <v>0.43541666666666662</v>
      </c>
      <c r="F122" s="12">
        <v>36.321778000000002</v>
      </c>
      <c r="G122" s="12">
        <v>-76.240443999999997</v>
      </c>
      <c r="H122" s="20">
        <v>0.4</v>
      </c>
      <c r="I122" s="12">
        <v>4.8780487800000003</v>
      </c>
      <c r="J122" s="12">
        <v>6.6</v>
      </c>
      <c r="K122" s="28">
        <v>27</v>
      </c>
      <c r="L122" s="12">
        <v>31</v>
      </c>
      <c r="M122" s="12">
        <v>10</v>
      </c>
      <c r="N122" s="12">
        <v>13</v>
      </c>
      <c r="O122" s="12">
        <v>11.5</v>
      </c>
      <c r="P122" s="12">
        <v>8</v>
      </c>
      <c r="Q122" s="12">
        <v>6</v>
      </c>
      <c r="R122" s="12">
        <v>7</v>
      </c>
      <c r="S122" s="12">
        <v>190</v>
      </c>
      <c r="T122" s="12">
        <v>2.7</v>
      </c>
      <c r="U122" s="12">
        <v>150</v>
      </c>
      <c r="V122" s="12">
        <v>130</v>
      </c>
      <c r="W122" s="12">
        <v>0.27300000000000002</v>
      </c>
      <c r="X122">
        <f>SUM(IF(D122=[1]analysis!$C$6,1,0),X121)</f>
        <v>2</v>
      </c>
    </row>
    <row r="123" spans="1:24" x14ac:dyDescent="0.25">
      <c r="A123" s="10"/>
      <c r="B123" s="13" t="s">
        <v>67</v>
      </c>
      <c r="C123" s="24">
        <v>42177</v>
      </c>
      <c r="D123" s="13" t="s">
        <v>70</v>
      </c>
      <c r="E123" s="11">
        <v>0.44166666666666665</v>
      </c>
      <c r="F123" s="12">
        <v>36.322583000000002</v>
      </c>
      <c r="G123" s="12">
        <v>-76.234943999999999</v>
      </c>
      <c r="H123" s="20">
        <v>0.2</v>
      </c>
      <c r="I123" s="12">
        <v>2.4390243900000002</v>
      </c>
      <c r="J123" s="12">
        <v>6.5</v>
      </c>
      <c r="K123" s="28">
        <v>27</v>
      </c>
      <c r="L123" s="12">
        <v>32</v>
      </c>
      <c r="M123" s="12">
        <v>6</v>
      </c>
      <c r="N123" s="12">
        <v>8</v>
      </c>
      <c r="O123" s="12">
        <v>7</v>
      </c>
      <c r="P123" s="12">
        <v>4</v>
      </c>
      <c r="Q123" s="12">
        <v>5</v>
      </c>
      <c r="R123" s="12">
        <v>4.5</v>
      </c>
      <c r="S123" s="12">
        <v>180</v>
      </c>
      <c r="T123" s="12">
        <v>0</v>
      </c>
      <c r="U123" s="12">
        <v>0</v>
      </c>
      <c r="V123" s="12">
        <v>120</v>
      </c>
      <c r="W123" s="12">
        <v>0.26100000000000001</v>
      </c>
      <c r="X123">
        <f>SUM(IF(D123=[1]analysis!$C$6,1,0),X122)</f>
        <v>2</v>
      </c>
    </row>
    <row r="124" spans="1:24" x14ac:dyDescent="0.25">
      <c r="A124" s="10"/>
      <c r="B124" s="13" t="s">
        <v>67</v>
      </c>
      <c r="C124" s="24">
        <v>42177</v>
      </c>
      <c r="D124" s="13" t="s">
        <v>71</v>
      </c>
      <c r="E124" s="11">
        <v>0.44861111111111113</v>
      </c>
      <c r="F124" s="12">
        <v>36.323805999999998</v>
      </c>
      <c r="G124" s="12">
        <v>-76.229667000000006</v>
      </c>
      <c r="H124" s="20">
        <v>0.6</v>
      </c>
      <c r="I124" s="12">
        <v>7.3170731709999997</v>
      </c>
      <c r="J124" s="12">
        <v>6.6</v>
      </c>
      <c r="K124" s="28">
        <v>28</v>
      </c>
      <c r="L124" s="12">
        <v>36</v>
      </c>
      <c r="M124" s="12">
        <v>16</v>
      </c>
      <c r="N124" s="12">
        <v>13</v>
      </c>
      <c r="O124" s="12">
        <v>14.5</v>
      </c>
      <c r="P124" s="12">
        <v>4</v>
      </c>
      <c r="Q124" s="12">
        <v>5</v>
      </c>
      <c r="R124" s="12">
        <v>4.5</v>
      </c>
      <c r="S124" s="12">
        <v>180</v>
      </c>
      <c r="T124" s="12">
        <v>0</v>
      </c>
      <c r="U124" s="12">
        <v>0</v>
      </c>
      <c r="V124" s="12">
        <v>130</v>
      </c>
      <c r="W124" s="12">
        <v>0.26100000000000001</v>
      </c>
      <c r="X124">
        <f>SUM(IF(D124=[1]analysis!$C$6,1,0),X123)</f>
        <v>2</v>
      </c>
    </row>
    <row r="125" spans="1:24" x14ac:dyDescent="0.25">
      <c r="A125" s="10"/>
      <c r="B125" s="13" t="s">
        <v>67</v>
      </c>
      <c r="C125" s="24">
        <v>42177</v>
      </c>
      <c r="D125" s="13" t="s">
        <v>72</v>
      </c>
      <c r="E125" s="11">
        <v>0.4548611111111111</v>
      </c>
      <c r="F125" s="12">
        <v>36.322833000000003</v>
      </c>
      <c r="G125" s="12">
        <v>-76.225416999999993</v>
      </c>
      <c r="H125" s="20">
        <v>0.8</v>
      </c>
      <c r="I125" s="12">
        <v>9.7560975610000007</v>
      </c>
      <c r="J125" s="12">
        <v>6.6</v>
      </c>
      <c r="K125" s="28">
        <v>28</v>
      </c>
      <c r="L125" s="12">
        <v>32</v>
      </c>
      <c r="M125" s="12">
        <v>10</v>
      </c>
      <c r="N125" s="12">
        <v>12</v>
      </c>
      <c r="O125" s="12">
        <v>11</v>
      </c>
      <c r="P125" s="12">
        <v>5</v>
      </c>
      <c r="Q125" s="12">
        <v>4</v>
      </c>
      <c r="R125" s="12">
        <v>4.5</v>
      </c>
      <c r="S125" s="12">
        <v>170</v>
      </c>
      <c r="T125" s="12">
        <v>0</v>
      </c>
      <c r="U125" s="12">
        <v>0</v>
      </c>
      <c r="V125" s="12">
        <v>120</v>
      </c>
      <c r="W125" s="12">
        <v>0.25600000000000001</v>
      </c>
      <c r="X125">
        <f>SUM(IF(D125=[1]analysis!$C$6,1,0),X124)</f>
        <v>2</v>
      </c>
    </row>
    <row r="126" spans="1:24" x14ac:dyDescent="0.25">
      <c r="A126" s="10"/>
      <c r="B126" s="13" t="s">
        <v>67</v>
      </c>
      <c r="C126" s="24">
        <v>42177</v>
      </c>
      <c r="D126" s="13" t="s">
        <v>73</v>
      </c>
      <c r="E126" s="11">
        <v>0.46180555555555558</v>
      </c>
      <c r="F126" s="12">
        <v>36.318832999999998</v>
      </c>
      <c r="G126" s="12">
        <v>-76.225278000000003</v>
      </c>
      <c r="H126" s="20">
        <v>0.7</v>
      </c>
      <c r="I126" s="12">
        <v>8.5365853660000006</v>
      </c>
      <c r="J126" s="12">
        <v>6.6</v>
      </c>
      <c r="K126" s="28">
        <v>29</v>
      </c>
      <c r="L126" s="12">
        <v>35</v>
      </c>
      <c r="M126" s="12">
        <v>13</v>
      </c>
      <c r="N126" s="12">
        <v>14</v>
      </c>
      <c r="O126" s="12">
        <v>13.5</v>
      </c>
      <c r="P126" s="12">
        <v>4</v>
      </c>
      <c r="Q126" s="12">
        <v>6</v>
      </c>
      <c r="R126" s="12">
        <v>5</v>
      </c>
      <c r="S126" s="12">
        <v>180</v>
      </c>
      <c r="T126" s="12">
        <v>0</v>
      </c>
      <c r="U126" s="12">
        <v>0</v>
      </c>
      <c r="V126" s="12">
        <v>130</v>
      </c>
      <c r="W126" s="12">
        <v>0.26100000000000001</v>
      </c>
      <c r="X126">
        <f>SUM(IF(D126=[1]analysis!$C$6,1,0),X125)</f>
        <v>2</v>
      </c>
    </row>
    <row r="127" spans="1:24" x14ac:dyDescent="0.25">
      <c r="A127" s="10"/>
      <c r="B127" s="13" t="s">
        <v>67</v>
      </c>
      <c r="C127" s="24">
        <v>42177</v>
      </c>
      <c r="D127" s="13" t="s">
        <v>74</v>
      </c>
      <c r="E127" s="11">
        <v>0.4694444444444445</v>
      </c>
      <c r="F127" s="12">
        <v>36.316277999999997</v>
      </c>
      <c r="G127" s="12">
        <v>-76.223749999999995</v>
      </c>
      <c r="H127" s="20">
        <v>1.2</v>
      </c>
      <c r="I127" s="12">
        <v>14.634146339999999</v>
      </c>
      <c r="J127" s="12">
        <v>6.7</v>
      </c>
      <c r="K127" s="28">
        <v>29</v>
      </c>
      <c r="L127" s="12">
        <v>32</v>
      </c>
      <c r="M127" s="12">
        <v>16</v>
      </c>
      <c r="N127" s="12">
        <v>14</v>
      </c>
      <c r="O127" s="12">
        <v>15</v>
      </c>
      <c r="P127" s="12">
        <v>6</v>
      </c>
      <c r="Q127" s="12">
        <v>4</v>
      </c>
      <c r="R127" s="12">
        <v>5</v>
      </c>
      <c r="S127" s="12">
        <v>180</v>
      </c>
      <c r="T127" s="12">
        <v>0</v>
      </c>
      <c r="U127" s="12">
        <v>0</v>
      </c>
      <c r="V127" s="12">
        <v>130</v>
      </c>
      <c r="W127" s="12">
        <v>0.26400000000000001</v>
      </c>
      <c r="X127">
        <f>SUM(IF(D127=[1]analysis!$C$6,1,0),X126)</f>
        <v>2</v>
      </c>
    </row>
    <row r="128" spans="1:24" x14ac:dyDescent="0.25">
      <c r="A128" s="10"/>
      <c r="B128" s="13" t="s">
        <v>67</v>
      </c>
      <c r="C128" s="24">
        <v>42177</v>
      </c>
      <c r="D128" s="13" t="s">
        <v>75</v>
      </c>
      <c r="E128" s="11">
        <v>0.47638888888888892</v>
      </c>
      <c r="F128" s="12">
        <v>36.315556000000001</v>
      </c>
      <c r="G128" s="12">
        <v>-76.219800000000006</v>
      </c>
      <c r="H128" s="20">
        <v>1.1000000000000001</v>
      </c>
      <c r="I128" s="12">
        <v>13.414634149999999</v>
      </c>
      <c r="J128" s="12">
        <v>6.6</v>
      </c>
      <c r="K128" s="28">
        <v>30</v>
      </c>
      <c r="L128" s="12">
        <v>35</v>
      </c>
      <c r="M128" s="12">
        <v>10</v>
      </c>
      <c r="N128" s="12">
        <v>9</v>
      </c>
      <c r="O128" s="12">
        <v>9.5</v>
      </c>
      <c r="P128" s="12">
        <v>5</v>
      </c>
      <c r="Q128" s="12">
        <v>4</v>
      </c>
      <c r="R128" s="12">
        <v>4.5</v>
      </c>
      <c r="S128" s="12">
        <v>190</v>
      </c>
      <c r="T128" s="12">
        <v>1.7</v>
      </c>
      <c r="U128" s="12">
        <v>270</v>
      </c>
      <c r="V128" s="12">
        <v>140</v>
      </c>
      <c r="W128" s="12">
        <v>0.27900000000000003</v>
      </c>
      <c r="X128">
        <f>SUM(IF(D128=[1]analysis!$C$6,1,0),X127)</f>
        <v>2</v>
      </c>
    </row>
    <row r="129" spans="1:24" x14ac:dyDescent="0.25">
      <c r="A129" s="10"/>
      <c r="B129" s="13" t="s">
        <v>67</v>
      </c>
      <c r="C129" s="24">
        <v>42177</v>
      </c>
      <c r="D129" s="13" t="s">
        <v>76</v>
      </c>
      <c r="E129" s="11">
        <v>0.48125000000000001</v>
      </c>
      <c r="F129" s="12">
        <v>36.314999999999998</v>
      </c>
      <c r="G129" s="12">
        <v>-76.218000000000004</v>
      </c>
      <c r="H129" s="20">
        <v>2.2000000000000002</v>
      </c>
      <c r="I129" s="12">
        <v>26.829268290000002</v>
      </c>
      <c r="J129" s="12">
        <v>6.7</v>
      </c>
      <c r="K129" s="28">
        <v>30</v>
      </c>
      <c r="L129" s="12">
        <v>35</v>
      </c>
      <c r="M129" s="12">
        <v>12</v>
      </c>
      <c r="N129" s="12">
        <v>11</v>
      </c>
      <c r="O129" s="12">
        <v>11.5</v>
      </c>
      <c r="P129" s="12">
        <v>6</v>
      </c>
      <c r="Q129" s="12">
        <v>5</v>
      </c>
      <c r="R129" s="12">
        <v>5.5</v>
      </c>
      <c r="S129" s="12">
        <v>190</v>
      </c>
      <c r="T129" s="12">
        <v>0</v>
      </c>
      <c r="U129" s="12">
        <v>0</v>
      </c>
      <c r="V129" s="12">
        <v>130</v>
      </c>
      <c r="W129" s="12">
        <v>0.27400000000000002</v>
      </c>
      <c r="X129">
        <f>SUM(IF(D129=[1]analysis!$C$6,1,0),X128)</f>
        <v>2</v>
      </c>
    </row>
    <row r="130" spans="1:24" x14ac:dyDescent="0.25">
      <c r="A130" s="10"/>
      <c r="B130" s="13" t="s">
        <v>67</v>
      </c>
      <c r="C130" s="24">
        <v>42177</v>
      </c>
      <c r="D130" s="13" t="s">
        <v>77</v>
      </c>
      <c r="E130" s="11">
        <v>0.40347222222222223</v>
      </c>
      <c r="F130" s="12">
        <v>36.315528</v>
      </c>
      <c r="G130" s="12">
        <v>-76.214111000000003</v>
      </c>
      <c r="H130" s="20">
        <v>2.2000000000000002</v>
      </c>
      <c r="I130" s="12">
        <v>26.829268290000002</v>
      </c>
      <c r="J130" s="12">
        <v>6.8</v>
      </c>
      <c r="K130" s="28">
        <v>29</v>
      </c>
      <c r="L130" s="12">
        <v>31</v>
      </c>
      <c r="M130" s="12">
        <v>11</v>
      </c>
      <c r="N130" s="12">
        <v>10</v>
      </c>
      <c r="O130" s="12">
        <v>10.5</v>
      </c>
      <c r="P130" s="12">
        <v>7</v>
      </c>
      <c r="Q130" s="12">
        <v>6</v>
      </c>
      <c r="R130" s="12">
        <v>6.5</v>
      </c>
      <c r="S130" s="12">
        <v>240</v>
      </c>
      <c r="T130" s="12">
        <v>0</v>
      </c>
      <c r="U130" s="12">
        <v>0</v>
      </c>
      <c r="V130" s="12">
        <v>170</v>
      </c>
      <c r="W130" s="12">
        <v>0.35199999999999998</v>
      </c>
      <c r="X130">
        <f>SUM(IF(D130=[1]analysis!$C$6,1,0),X129)</f>
        <v>2</v>
      </c>
    </row>
    <row r="131" spans="1:24" x14ac:dyDescent="0.25">
      <c r="A131" s="10"/>
      <c r="B131" s="13" t="s">
        <v>67</v>
      </c>
      <c r="C131" s="24">
        <v>42177</v>
      </c>
      <c r="D131" s="13" t="s">
        <v>78</v>
      </c>
      <c r="E131" s="11">
        <v>0.3840277777777778</v>
      </c>
      <c r="F131" s="12">
        <v>36.313000000000002</v>
      </c>
      <c r="G131" s="12">
        <v>-76.215249999999997</v>
      </c>
      <c r="H131" s="20">
        <v>1.1000000000000001</v>
      </c>
      <c r="I131" s="12">
        <v>13.414634149999999</v>
      </c>
      <c r="J131" s="12">
        <v>6.9</v>
      </c>
      <c r="K131" s="28">
        <v>30</v>
      </c>
      <c r="L131" s="12">
        <v>29</v>
      </c>
      <c r="M131" s="12">
        <v>12</v>
      </c>
      <c r="N131" s="12">
        <v>11</v>
      </c>
      <c r="O131" s="12">
        <v>11.5</v>
      </c>
      <c r="P131" s="12">
        <v>10</v>
      </c>
      <c r="Q131" s="12">
        <v>9</v>
      </c>
      <c r="R131" s="12">
        <v>9.5</v>
      </c>
      <c r="S131" s="12">
        <v>240</v>
      </c>
      <c r="T131" s="12">
        <v>0</v>
      </c>
      <c r="U131" s="12">
        <v>0</v>
      </c>
      <c r="V131" s="12">
        <v>170</v>
      </c>
      <c r="W131" s="12">
        <v>0.34599999999999997</v>
      </c>
      <c r="X131">
        <f>SUM(IF(D131=[1]analysis!$C$6,1,0),X130)</f>
        <v>2</v>
      </c>
    </row>
    <row r="132" spans="1:24" x14ac:dyDescent="0.25">
      <c r="A132" s="10"/>
      <c r="B132" s="13" t="s">
        <v>67</v>
      </c>
      <c r="C132" s="24">
        <v>42177</v>
      </c>
      <c r="D132" s="13" t="s">
        <v>79</v>
      </c>
      <c r="E132" s="11">
        <v>0.37708333333333338</v>
      </c>
      <c r="F132" s="12">
        <v>36.311610999999999</v>
      </c>
      <c r="G132" s="12">
        <v>-76.210222000000002</v>
      </c>
      <c r="H132" s="20">
        <v>1.8</v>
      </c>
      <c r="I132" s="12">
        <v>21.951219510000001</v>
      </c>
      <c r="J132" s="12">
        <v>6.9</v>
      </c>
      <c r="K132" s="28">
        <v>30</v>
      </c>
      <c r="L132" s="12">
        <v>30</v>
      </c>
      <c r="M132" s="12">
        <v>13</v>
      </c>
      <c r="N132" s="12">
        <v>12</v>
      </c>
      <c r="O132" s="12">
        <v>12.5</v>
      </c>
      <c r="P132" s="12">
        <v>6</v>
      </c>
      <c r="Q132" s="12">
        <v>5</v>
      </c>
      <c r="R132" s="12">
        <v>5.5</v>
      </c>
      <c r="S132" s="12">
        <v>270</v>
      </c>
      <c r="T132" s="12">
        <v>3.8</v>
      </c>
      <c r="U132" s="12">
        <v>60</v>
      </c>
      <c r="V132" s="12">
        <v>190</v>
      </c>
      <c r="W132" s="12">
        <v>0.39200000000000002</v>
      </c>
      <c r="X132">
        <f>SUM(IF(D132=[1]analysis!$C$6,1,0),X131)</f>
        <v>2</v>
      </c>
    </row>
    <row r="133" spans="1:24" x14ac:dyDescent="0.25">
      <c r="A133" s="10"/>
      <c r="B133" s="13" t="s">
        <v>67</v>
      </c>
      <c r="C133" s="24">
        <v>42177</v>
      </c>
      <c r="D133" s="13" t="s">
        <v>80</v>
      </c>
      <c r="E133" s="11">
        <v>0.37361111111111112</v>
      </c>
      <c r="F133" s="12">
        <v>36.310167</v>
      </c>
      <c r="G133" s="12">
        <v>-76.212056000000004</v>
      </c>
      <c r="H133" s="20">
        <v>2.8</v>
      </c>
      <c r="I133" s="12">
        <v>34.146341460000002</v>
      </c>
      <c r="J133" s="12">
        <v>6.9</v>
      </c>
      <c r="K133" s="28">
        <v>30</v>
      </c>
      <c r="L133" s="12">
        <v>30</v>
      </c>
      <c r="M133" s="12">
        <v>11</v>
      </c>
      <c r="N133" s="12">
        <v>9</v>
      </c>
      <c r="O133" s="12">
        <v>10</v>
      </c>
      <c r="P133" s="12">
        <v>6</v>
      </c>
      <c r="Q133" s="12">
        <v>5</v>
      </c>
      <c r="R133" s="12">
        <v>5.5</v>
      </c>
      <c r="S133" s="12">
        <v>300</v>
      </c>
      <c r="T133" s="12">
        <v>0</v>
      </c>
      <c r="U133" s="12">
        <v>0</v>
      </c>
      <c r="V133" s="12">
        <v>210</v>
      </c>
      <c r="W133" s="12">
        <v>0.44</v>
      </c>
      <c r="X133">
        <f>SUM(IF(D133=[1]analysis!$C$6,1,0),X132)</f>
        <v>2</v>
      </c>
    </row>
    <row r="134" spans="1:24" x14ac:dyDescent="0.25">
      <c r="A134" s="10"/>
      <c r="B134" s="13" t="s">
        <v>67</v>
      </c>
      <c r="C134" s="24">
        <v>42177</v>
      </c>
      <c r="D134" s="13" t="s">
        <v>81</v>
      </c>
      <c r="E134" s="11">
        <v>0.36805555555555558</v>
      </c>
      <c r="F134" s="12">
        <v>36.308250000000001</v>
      </c>
      <c r="G134" s="12">
        <v>-76.212193999999997</v>
      </c>
      <c r="H134" s="20">
        <v>3.6</v>
      </c>
      <c r="I134" s="12">
        <v>43.902439020000003</v>
      </c>
      <c r="J134" s="12">
        <v>6.9</v>
      </c>
      <c r="K134" s="28">
        <v>30</v>
      </c>
      <c r="L134" s="12">
        <v>31</v>
      </c>
      <c r="M134" s="12">
        <v>10</v>
      </c>
      <c r="N134" s="12">
        <v>9</v>
      </c>
      <c r="O134" s="12">
        <v>9.5</v>
      </c>
      <c r="P134" s="12">
        <v>5</v>
      </c>
      <c r="Q134" s="12">
        <v>4</v>
      </c>
      <c r="R134" s="12">
        <v>4.5</v>
      </c>
      <c r="S134" s="12">
        <v>380</v>
      </c>
      <c r="T134" s="12">
        <v>1.9</v>
      </c>
      <c r="U134" s="12">
        <v>120</v>
      </c>
      <c r="V134" s="12">
        <v>280</v>
      </c>
      <c r="W134" s="12">
        <v>0.56000000000000005</v>
      </c>
      <c r="X134">
        <f>SUM(IF(D134=[1]analysis!$C$6,1,0),X133)</f>
        <v>2</v>
      </c>
    </row>
    <row r="135" spans="1:24" x14ac:dyDescent="0.25">
      <c r="A135" s="10"/>
      <c r="B135" s="13" t="s">
        <v>67</v>
      </c>
      <c r="C135" s="24">
        <v>42177</v>
      </c>
      <c r="D135" s="13" t="s">
        <v>82</v>
      </c>
      <c r="E135" s="11">
        <v>0.3611111111111111</v>
      </c>
      <c r="F135" s="12">
        <v>36.306944000000001</v>
      </c>
      <c r="G135" s="12">
        <v>-76.210361000000006</v>
      </c>
      <c r="H135" s="20">
        <v>4.5999999999999996</v>
      </c>
      <c r="I135" s="12">
        <v>56.097560979999997</v>
      </c>
      <c r="J135" s="12">
        <v>6.9</v>
      </c>
      <c r="K135" s="28">
        <v>30</v>
      </c>
      <c r="L135" s="12">
        <v>30</v>
      </c>
      <c r="M135" s="12">
        <v>10</v>
      </c>
      <c r="N135" s="12">
        <v>9</v>
      </c>
      <c r="O135" s="12">
        <v>9.5</v>
      </c>
      <c r="P135" s="12">
        <v>9</v>
      </c>
      <c r="Q135" s="12">
        <v>8</v>
      </c>
      <c r="R135" s="12">
        <v>8.5</v>
      </c>
      <c r="S135" s="12">
        <v>460</v>
      </c>
      <c r="T135" s="12">
        <v>0</v>
      </c>
      <c r="U135" s="12">
        <v>0</v>
      </c>
      <c r="V135" s="12">
        <v>320</v>
      </c>
      <c r="W135" s="12">
        <v>0.67</v>
      </c>
      <c r="X135">
        <f>SUM(IF(D135=[1]analysis!$C$6,1,0),X134)</f>
        <v>2</v>
      </c>
    </row>
    <row r="136" spans="1:24" x14ac:dyDescent="0.25">
      <c r="A136" s="10"/>
      <c r="B136" s="13" t="s">
        <v>14</v>
      </c>
      <c r="C136" s="24">
        <v>42173</v>
      </c>
      <c r="D136" s="13" t="s">
        <v>15</v>
      </c>
      <c r="E136" s="11">
        <v>0.37708333333333338</v>
      </c>
      <c r="F136" s="12">
        <v>36.309750000000001</v>
      </c>
      <c r="G136" s="12">
        <v>-76.130860999999996</v>
      </c>
      <c r="H136" s="20">
        <v>0.6</v>
      </c>
      <c r="I136" s="12">
        <v>7.3170731709999997</v>
      </c>
      <c r="J136" s="12">
        <v>6.8</v>
      </c>
      <c r="K136" s="28">
        <v>29</v>
      </c>
      <c r="L136" s="12">
        <v>27</v>
      </c>
      <c r="M136" s="13">
        <v>22</v>
      </c>
      <c r="N136" s="12">
        <v>21</v>
      </c>
      <c r="O136" s="12">
        <v>21.5</v>
      </c>
      <c r="P136" s="12">
        <v>14</v>
      </c>
      <c r="Q136" s="12">
        <v>12</v>
      </c>
      <c r="R136" s="12">
        <v>13</v>
      </c>
      <c r="S136" s="12">
        <v>280</v>
      </c>
      <c r="T136" s="12">
        <v>0</v>
      </c>
      <c r="U136" s="12">
        <v>0</v>
      </c>
      <c r="V136" s="12">
        <v>200</v>
      </c>
      <c r="W136" s="12">
        <v>0.41299999999999998</v>
      </c>
      <c r="X136">
        <f>SUM(IF(D136=[1]analysis!$C$6,1,0),X135)</f>
        <v>2</v>
      </c>
    </row>
    <row r="137" spans="1:24" x14ac:dyDescent="0.25">
      <c r="A137" s="10"/>
      <c r="B137" s="13" t="s">
        <v>14</v>
      </c>
      <c r="C137" s="24">
        <v>42173</v>
      </c>
      <c r="D137" s="13" t="s">
        <v>16</v>
      </c>
      <c r="E137" s="11">
        <v>0.38541666666666669</v>
      </c>
      <c r="F137" s="12">
        <v>36.305250000000001</v>
      </c>
      <c r="G137" s="12">
        <v>-76.130167</v>
      </c>
      <c r="H137" s="20">
        <v>0.7</v>
      </c>
      <c r="I137" s="12">
        <v>8.5365853660000006</v>
      </c>
      <c r="J137" s="12">
        <v>6.9</v>
      </c>
      <c r="K137" s="28">
        <v>29</v>
      </c>
      <c r="L137" s="12">
        <v>28</v>
      </c>
      <c r="M137" s="13">
        <v>24</v>
      </c>
      <c r="N137" s="12">
        <v>23</v>
      </c>
      <c r="O137" s="12">
        <v>23.5</v>
      </c>
      <c r="P137" s="12">
        <v>11</v>
      </c>
      <c r="Q137" s="12">
        <v>10</v>
      </c>
      <c r="R137" s="12">
        <v>10.5</v>
      </c>
      <c r="S137" s="12">
        <v>420</v>
      </c>
      <c r="T137" s="12">
        <v>0.8</v>
      </c>
      <c r="U137" s="12">
        <v>150</v>
      </c>
      <c r="V137" s="12">
        <v>300</v>
      </c>
      <c r="W137" s="12">
        <v>0.6</v>
      </c>
      <c r="X137">
        <f>SUM(IF(D137=[1]analysis!$C$6,1,0),X136)</f>
        <v>2</v>
      </c>
    </row>
    <row r="138" spans="1:24" x14ac:dyDescent="0.25">
      <c r="A138" s="10"/>
      <c r="B138" s="13" t="s">
        <v>14</v>
      </c>
      <c r="C138" s="24">
        <v>42173</v>
      </c>
      <c r="D138" s="13" t="s">
        <v>17</v>
      </c>
      <c r="E138" s="11">
        <v>0.3923611111111111</v>
      </c>
      <c r="F138" s="12">
        <v>36.300944000000001</v>
      </c>
      <c r="G138" s="12">
        <v>-76.131900000000002</v>
      </c>
      <c r="H138" s="20">
        <v>1.5</v>
      </c>
      <c r="I138" s="12">
        <v>18.292682930000002</v>
      </c>
      <c r="J138" s="12">
        <v>7.1</v>
      </c>
      <c r="K138" s="28">
        <v>30</v>
      </c>
      <c r="L138" s="12">
        <v>29</v>
      </c>
      <c r="M138" s="13">
        <v>18</v>
      </c>
      <c r="N138" s="12">
        <v>17</v>
      </c>
      <c r="O138" s="12">
        <v>17.5</v>
      </c>
      <c r="P138" s="12">
        <v>12</v>
      </c>
      <c r="Q138" s="12">
        <v>10</v>
      </c>
      <c r="R138" s="12">
        <v>11</v>
      </c>
      <c r="S138" s="12">
        <v>790</v>
      </c>
      <c r="T138" s="12">
        <v>2.7</v>
      </c>
      <c r="U138" s="12">
        <v>180</v>
      </c>
      <c r="V138" s="12">
        <v>560</v>
      </c>
      <c r="W138" s="12">
        <v>1.159</v>
      </c>
      <c r="X138">
        <f>SUM(IF(D138=[1]analysis!$C$6,1,0),X137)</f>
        <v>2</v>
      </c>
    </row>
    <row r="139" spans="1:24" x14ac:dyDescent="0.25">
      <c r="A139" s="10"/>
      <c r="B139" s="13" t="s">
        <v>14</v>
      </c>
      <c r="C139" s="24">
        <v>42173</v>
      </c>
      <c r="D139" s="13" t="s">
        <v>18</v>
      </c>
      <c r="E139" s="11">
        <v>0.39861111111111108</v>
      </c>
      <c r="F139" s="12">
        <v>36.296388999999998</v>
      </c>
      <c r="G139" s="12">
        <v>-76.134</v>
      </c>
      <c r="H139" s="20">
        <v>4.2</v>
      </c>
      <c r="I139" s="12">
        <v>51.219512199999997</v>
      </c>
      <c r="J139" s="12">
        <v>7.3</v>
      </c>
      <c r="K139" s="28">
        <v>30</v>
      </c>
      <c r="L139" s="12">
        <v>30</v>
      </c>
      <c r="M139" s="13">
        <v>17</v>
      </c>
      <c r="N139" s="12">
        <v>16</v>
      </c>
      <c r="O139" s="12">
        <v>16.5</v>
      </c>
      <c r="P139" s="12">
        <v>10</v>
      </c>
      <c r="Q139" s="12">
        <v>9</v>
      </c>
      <c r="R139" s="12">
        <v>9.5</v>
      </c>
      <c r="S139" s="12">
        <v>850</v>
      </c>
      <c r="T139" s="12">
        <v>1.7</v>
      </c>
      <c r="U139" s="12">
        <v>180</v>
      </c>
      <c r="V139" s="12">
        <v>610</v>
      </c>
      <c r="W139" s="12">
        <v>1.232</v>
      </c>
      <c r="X139">
        <f>SUM(IF(D139=[1]analysis!$C$6,1,0),X138)</f>
        <v>2</v>
      </c>
    </row>
    <row r="140" spans="1:24" x14ac:dyDescent="0.25">
      <c r="A140" s="10"/>
      <c r="B140" s="13" t="s">
        <v>19</v>
      </c>
      <c r="C140" s="24">
        <v>42173</v>
      </c>
      <c r="D140" s="13" t="s">
        <v>20</v>
      </c>
      <c r="E140" s="11">
        <v>0.40486111111111112</v>
      </c>
      <c r="F140" s="12">
        <v>36.3005</v>
      </c>
      <c r="G140" s="12">
        <v>-76.115471999999997</v>
      </c>
      <c r="H140" s="20">
        <v>0.6</v>
      </c>
      <c r="I140" s="12">
        <v>7.3170731709999997</v>
      </c>
      <c r="J140" s="12">
        <v>6.7</v>
      </c>
      <c r="K140" s="28">
        <v>27</v>
      </c>
      <c r="L140" s="12">
        <v>34</v>
      </c>
      <c r="M140" s="12">
        <v>29</v>
      </c>
      <c r="N140" s="12">
        <v>28</v>
      </c>
      <c r="O140" s="12">
        <v>28.5</v>
      </c>
      <c r="P140" s="12">
        <v>18</v>
      </c>
      <c r="Q140" s="12">
        <v>16</v>
      </c>
      <c r="R140" s="12">
        <v>17</v>
      </c>
      <c r="S140" s="12">
        <v>120</v>
      </c>
      <c r="T140" s="12">
        <v>0</v>
      </c>
      <c r="U140" s="12">
        <v>0</v>
      </c>
      <c r="V140" s="12">
        <v>80</v>
      </c>
      <c r="W140" s="12">
        <v>0.1777</v>
      </c>
      <c r="X140">
        <f>SUM(IF(D140=[1]analysis!$C$6,1,0),X139)</f>
        <v>2</v>
      </c>
    </row>
    <row r="141" spans="1:24" x14ac:dyDescent="0.25">
      <c r="A141" s="10"/>
      <c r="B141" s="13" t="s">
        <v>19</v>
      </c>
      <c r="C141" s="24">
        <v>42173</v>
      </c>
      <c r="D141" s="13" t="s">
        <v>21</v>
      </c>
      <c r="E141" s="11">
        <v>0.4291666666666667</v>
      </c>
      <c r="F141" s="12">
        <v>36.298222000000003</v>
      </c>
      <c r="G141" s="12">
        <v>-76.117971999999995</v>
      </c>
      <c r="H141" s="20">
        <v>0.6</v>
      </c>
      <c r="I141" s="12">
        <v>7.3170731709999997</v>
      </c>
      <c r="J141" s="12">
        <v>6.8</v>
      </c>
      <c r="K141" s="28">
        <v>28</v>
      </c>
      <c r="L141" s="12">
        <v>35</v>
      </c>
      <c r="M141" s="12">
        <v>29</v>
      </c>
      <c r="N141" s="12">
        <v>28</v>
      </c>
      <c r="O141" s="12">
        <v>28.5</v>
      </c>
      <c r="P141" s="12">
        <v>22</v>
      </c>
      <c r="Q141" s="12">
        <v>20</v>
      </c>
      <c r="R141" s="12">
        <v>21</v>
      </c>
      <c r="S141" s="12">
        <v>140</v>
      </c>
      <c r="T141" s="12">
        <v>0.8</v>
      </c>
      <c r="U141" s="12">
        <v>30</v>
      </c>
      <c r="V141" s="12">
        <v>100</v>
      </c>
      <c r="W141" s="12">
        <v>0.20399999999999999</v>
      </c>
      <c r="X141">
        <f>SUM(IF(D141=[1]analysis!$C$6,1,0),X140)</f>
        <v>2</v>
      </c>
    </row>
    <row r="142" spans="1:24" x14ac:dyDescent="0.25">
      <c r="A142" s="10"/>
      <c r="B142" s="13" t="s">
        <v>19</v>
      </c>
      <c r="C142" s="24">
        <v>42173</v>
      </c>
      <c r="D142" s="13" t="s">
        <v>22</v>
      </c>
      <c r="E142" s="11">
        <v>0.43611111111111112</v>
      </c>
      <c r="F142" s="12">
        <v>36.295805999999999</v>
      </c>
      <c r="G142" s="12">
        <v>-76.122667000000007</v>
      </c>
      <c r="H142" s="20">
        <v>1.2</v>
      </c>
      <c r="I142" s="12">
        <v>14.634146339999999</v>
      </c>
      <c r="J142" s="12">
        <v>7.2</v>
      </c>
      <c r="K142" s="28">
        <v>29</v>
      </c>
      <c r="L142" s="12">
        <v>35</v>
      </c>
      <c r="M142" s="12">
        <v>22</v>
      </c>
      <c r="N142" s="12">
        <v>21</v>
      </c>
      <c r="O142" s="12">
        <v>21.5</v>
      </c>
      <c r="P142" s="12">
        <v>11</v>
      </c>
      <c r="Q142" s="12">
        <v>10</v>
      </c>
      <c r="R142" s="12">
        <v>10.5</v>
      </c>
      <c r="S142" s="12">
        <v>360</v>
      </c>
      <c r="T142" s="12">
        <v>3.6</v>
      </c>
      <c r="U142" s="12">
        <v>0</v>
      </c>
      <c r="V142" s="12">
        <v>260</v>
      </c>
      <c r="W142" s="12">
        <v>0.54200000000000004</v>
      </c>
      <c r="X142">
        <f>SUM(IF(D142=[1]analysis!$C$6,1,0),X141)</f>
        <v>2</v>
      </c>
    </row>
    <row r="143" spans="1:24" x14ac:dyDescent="0.25">
      <c r="A143" s="10"/>
      <c r="B143" s="13" t="s">
        <v>19</v>
      </c>
      <c r="C143" s="24">
        <v>42173</v>
      </c>
      <c r="D143" s="13" t="s">
        <v>23</v>
      </c>
      <c r="E143" s="11">
        <v>0.43958333333333338</v>
      </c>
      <c r="F143" s="12">
        <v>36.291778000000001</v>
      </c>
      <c r="G143" s="12">
        <v>-76.133499999999998</v>
      </c>
      <c r="H143" s="20">
        <v>5</v>
      </c>
      <c r="I143" s="12">
        <v>60.975609759999998</v>
      </c>
      <c r="J143" s="12">
        <v>7.4</v>
      </c>
      <c r="K143" s="28">
        <v>29</v>
      </c>
      <c r="L143" s="12">
        <v>29</v>
      </c>
      <c r="M143" s="12">
        <v>20</v>
      </c>
      <c r="N143" s="12">
        <v>19</v>
      </c>
      <c r="O143" s="12">
        <v>19.5</v>
      </c>
      <c r="P143" s="12">
        <v>14</v>
      </c>
      <c r="Q143" s="12">
        <v>13</v>
      </c>
      <c r="R143" s="12">
        <v>13.5</v>
      </c>
      <c r="S143" s="12">
        <v>1000</v>
      </c>
      <c r="T143" s="12">
        <v>2.1</v>
      </c>
      <c r="U143" s="12">
        <v>75</v>
      </c>
      <c r="V143" s="12">
        <v>710</v>
      </c>
      <c r="W143" s="12">
        <v>1.4339999999999999</v>
      </c>
      <c r="X143">
        <f>SUM(IF(D143=[1]analysis!$C$6,1,0),X142)</f>
        <v>2</v>
      </c>
    </row>
    <row r="144" spans="1:24" x14ac:dyDescent="0.25">
      <c r="A144" s="10"/>
      <c r="B144" s="13" t="s">
        <v>56</v>
      </c>
      <c r="C144" s="24">
        <v>42172</v>
      </c>
      <c r="D144" s="13" t="s">
        <v>57</v>
      </c>
      <c r="E144" s="11">
        <v>0.37916666666666665</v>
      </c>
      <c r="F144" s="12">
        <v>36.350481000000002</v>
      </c>
      <c r="G144" s="12">
        <v>-76.163855999999996</v>
      </c>
      <c r="H144" s="20">
        <v>0.4</v>
      </c>
      <c r="I144" s="12">
        <v>4.8780487800000003</v>
      </c>
      <c r="J144" s="12">
        <v>6.4</v>
      </c>
      <c r="K144" s="28">
        <v>27</v>
      </c>
      <c r="L144" s="12">
        <v>26</v>
      </c>
      <c r="M144" s="12">
        <v>8</v>
      </c>
      <c r="N144" s="12">
        <v>10</v>
      </c>
      <c r="O144" s="12">
        <v>9</v>
      </c>
      <c r="P144" s="12">
        <v>5</v>
      </c>
      <c r="Q144" s="12">
        <v>4</v>
      </c>
      <c r="R144" s="12">
        <v>4.5</v>
      </c>
      <c r="S144" s="12">
        <v>170</v>
      </c>
      <c r="T144" s="12">
        <v>0.4</v>
      </c>
      <c r="U144" s="12">
        <v>90</v>
      </c>
      <c r="V144" s="12">
        <v>120</v>
      </c>
      <c r="W144" s="12">
        <v>0.27500000000000002</v>
      </c>
      <c r="X144">
        <f>SUM(IF(D144=[1]analysis!$C$6,1,0),X143)</f>
        <v>2</v>
      </c>
    </row>
    <row r="145" spans="1:24" x14ac:dyDescent="0.25">
      <c r="A145" s="10"/>
      <c r="B145" s="13" t="s">
        <v>56</v>
      </c>
      <c r="C145" s="24">
        <v>42172</v>
      </c>
      <c r="D145" s="13" t="s">
        <v>58</v>
      </c>
      <c r="E145" s="11">
        <v>0.38819444444444445</v>
      </c>
      <c r="F145" s="12">
        <v>36.346221999999997</v>
      </c>
      <c r="G145" s="12">
        <v>-76.162694000000002</v>
      </c>
      <c r="H145" s="20">
        <v>0.9</v>
      </c>
      <c r="I145" s="12">
        <v>10.975609759999999</v>
      </c>
      <c r="J145" s="12">
        <v>6.5</v>
      </c>
      <c r="K145" s="28">
        <v>28</v>
      </c>
      <c r="L145" s="12">
        <v>28</v>
      </c>
      <c r="M145" s="12">
        <v>11</v>
      </c>
      <c r="N145" s="12">
        <v>10</v>
      </c>
      <c r="O145" s="12">
        <v>10.5</v>
      </c>
      <c r="P145" s="12">
        <v>6</v>
      </c>
      <c r="Q145" s="12">
        <v>6</v>
      </c>
      <c r="R145" s="12">
        <v>6</v>
      </c>
      <c r="S145" s="12">
        <v>150</v>
      </c>
      <c r="T145" s="12">
        <v>0</v>
      </c>
      <c r="U145" s="12">
        <v>0</v>
      </c>
      <c r="V145" s="12">
        <v>110</v>
      </c>
      <c r="W145" s="12">
        <v>0.23100000000000001</v>
      </c>
      <c r="X145">
        <f>SUM(IF(D145=[1]analysis!$C$6,1,0),X144)</f>
        <v>2</v>
      </c>
    </row>
    <row r="146" spans="1:24" x14ac:dyDescent="0.25">
      <c r="A146" s="10"/>
      <c r="B146" s="13" t="s">
        <v>56</v>
      </c>
      <c r="C146" s="24">
        <v>42172</v>
      </c>
      <c r="D146" s="13" t="s">
        <v>59</v>
      </c>
      <c r="E146" s="11">
        <v>0.3972222222222222</v>
      </c>
      <c r="F146" s="12">
        <v>36.342666999999999</v>
      </c>
      <c r="G146" s="12">
        <v>-76.165082999999996</v>
      </c>
      <c r="H146" s="20">
        <v>0</v>
      </c>
      <c r="I146" s="12">
        <v>0</v>
      </c>
      <c r="J146" s="12">
        <v>6.6</v>
      </c>
      <c r="K146" s="28">
        <v>29</v>
      </c>
      <c r="L146" s="12">
        <v>26</v>
      </c>
      <c r="M146" s="12">
        <v>10</v>
      </c>
      <c r="N146" s="12">
        <v>9</v>
      </c>
      <c r="O146" s="12">
        <v>9.5</v>
      </c>
      <c r="P146" s="12">
        <v>5</v>
      </c>
      <c r="Q146" s="12">
        <v>5</v>
      </c>
      <c r="R146" s="12">
        <v>5</v>
      </c>
      <c r="S146" s="12">
        <v>140</v>
      </c>
      <c r="T146" s="12">
        <v>0</v>
      </c>
      <c r="U146" s="12">
        <v>0</v>
      </c>
      <c r="V146" s="12">
        <v>90</v>
      </c>
      <c r="W146" s="12">
        <v>0.1991</v>
      </c>
      <c r="X146">
        <f>SUM(IF(D146=[1]analysis!$C$6,1,0),X145)</f>
        <v>2</v>
      </c>
    </row>
    <row r="147" spans="1:24" x14ac:dyDescent="0.25">
      <c r="A147" s="10"/>
      <c r="B147" s="13" t="s">
        <v>56</v>
      </c>
      <c r="C147" s="24">
        <v>42172</v>
      </c>
      <c r="D147" s="13" t="s">
        <v>60</v>
      </c>
      <c r="E147" s="11">
        <v>0.40625</v>
      </c>
      <c r="F147" s="12">
        <v>36.339972000000003</v>
      </c>
      <c r="G147" s="12">
        <v>-76.168694000000002</v>
      </c>
      <c r="H147" s="20">
        <v>0.6</v>
      </c>
      <c r="I147" s="12">
        <v>7.3170731709999997</v>
      </c>
      <c r="J147" s="12">
        <v>6.6</v>
      </c>
      <c r="K147" s="28">
        <v>30</v>
      </c>
      <c r="L147" s="12">
        <v>29</v>
      </c>
      <c r="M147" s="12">
        <v>11</v>
      </c>
      <c r="N147" s="12">
        <v>12</v>
      </c>
      <c r="O147" s="12">
        <v>11.5</v>
      </c>
      <c r="P147" s="12">
        <v>4</v>
      </c>
      <c r="Q147" s="12">
        <v>3</v>
      </c>
      <c r="R147" s="12">
        <v>3.5</v>
      </c>
      <c r="S147" s="12">
        <v>120</v>
      </c>
      <c r="T147" s="12">
        <v>0.8</v>
      </c>
      <c r="U147" s="12">
        <v>160</v>
      </c>
      <c r="V147" s="12">
        <v>80</v>
      </c>
      <c r="W147" s="12">
        <v>0.1817</v>
      </c>
      <c r="X147">
        <f>SUM(IF(D147=[1]analysis!$C$6,1,0),X146)</f>
        <v>2</v>
      </c>
    </row>
    <row r="148" spans="1:24" x14ac:dyDescent="0.25">
      <c r="A148" s="10"/>
      <c r="B148" s="13" t="s">
        <v>56</v>
      </c>
      <c r="C148" s="24">
        <v>42172</v>
      </c>
      <c r="D148" s="13" t="s">
        <v>61</v>
      </c>
      <c r="E148" s="11">
        <v>0.41597222222222219</v>
      </c>
      <c r="F148" s="12">
        <v>36.337639000000003</v>
      </c>
      <c r="G148" s="12">
        <v>-76.173028000000002</v>
      </c>
      <c r="H148" s="20">
        <v>1.4</v>
      </c>
      <c r="I148" s="12">
        <v>17.073170730000001</v>
      </c>
      <c r="J148" s="12">
        <v>6.7</v>
      </c>
      <c r="K148" s="28">
        <v>30</v>
      </c>
      <c r="L148" s="12">
        <v>30</v>
      </c>
      <c r="M148" s="12">
        <v>15</v>
      </c>
      <c r="N148" s="12">
        <v>15</v>
      </c>
      <c r="O148" s="12">
        <v>15</v>
      </c>
      <c r="P148" s="12">
        <v>4</v>
      </c>
      <c r="Q148" s="12">
        <v>4</v>
      </c>
      <c r="R148" s="12">
        <v>4</v>
      </c>
      <c r="S148" s="12">
        <v>110</v>
      </c>
      <c r="T148" s="12">
        <v>2.7</v>
      </c>
      <c r="U148" s="12">
        <v>210</v>
      </c>
      <c r="V148" s="12">
        <v>80</v>
      </c>
      <c r="W148" s="12">
        <v>0.16769999999999999</v>
      </c>
      <c r="X148">
        <f>SUM(IF(D148=[1]analysis!$C$6,1,0),X147)</f>
        <v>2</v>
      </c>
    </row>
    <row r="149" spans="1:24" x14ac:dyDescent="0.25">
      <c r="A149" s="10"/>
      <c r="B149" s="13" t="s">
        <v>56</v>
      </c>
      <c r="C149" s="24">
        <v>42172</v>
      </c>
      <c r="D149" s="13" t="s">
        <v>62</v>
      </c>
      <c r="E149" s="11">
        <v>0.4236111111111111</v>
      </c>
      <c r="F149" s="12">
        <v>36.334167000000001</v>
      </c>
      <c r="G149" s="12">
        <v>-76.175749999999994</v>
      </c>
      <c r="H149" s="20">
        <v>1</v>
      </c>
      <c r="I149" s="12">
        <v>12.195121950000001</v>
      </c>
      <c r="J149" s="12">
        <v>6.8</v>
      </c>
      <c r="K149" s="28">
        <v>30</v>
      </c>
      <c r="L149" s="12">
        <v>30</v>
      </c>
      <c r="M149" s="12">
        <v>13</v>
      </c>
      <c r="N149" s="12">
        <v>11</v>
      </c>
      <c r="O149" s="12">
        <v>12</v>
      </c>
      <c r="P149" s="12">
        <v>4</v>
      </c>
      <c r="Q149" s="12">
        <v>4</v>
      </c>
      <c r="R149" s="12">
        <v>4</v>
      </c>
      <c r="S149" s="12">
        <v>100</v>
      </c>
      <c r="T149" s="12">
        <v>3</v>
      </c>
      <c r="U149" s="12">
        <v>140</v>
      </c>
      <c r="V149" s="12">
        <v>70</v>
      </c>
      <c r="W149" s="12">
        <v>0.1542</v>
      </c>
      <c r="X149">
        <f>SUM(IF(D149=[1]analysis!$C$6,1,0),X148)</f>
        <v>2</v>
      </c>
    </row>
    <row r="150" spans="1:24" x14ac:dyDescent="0.25">
      <c r="A150" s="10"/>
      <c r="B150" s="13" t="s">
        <v>56</v>
      </c>
      <c r="C150" s="24">
        <v>42172</v>
      </c>
      <c r="D150" s="13" t="s">
        <v>63</v>
      </c>
      <c r="E150" s="11">
        <v>0.4291666666666667</v>
      </c>
      <c r="F150" s="12">
        <v>36.332444000000002</v>
      </c>
      <c r="G150" s="12">
        <v>-76.178721999999993</v>
      </c>
      <c r="H150" s="20">
        <v>0.5</v>
      </c>
      <c r="I150" s="12">
        <v>6.0975609759999996</v>
      </c>
      <c r="J150" s="12">
        <v>6.7</v>
      </c>
      <c r="K150" s="28">
        <v>30</v>
      </c>
      <c r="L150" s="12">
        <v>29</v>
      </c>
      <c r="M150" s="12">
        <v>12</v>
      </c>
      <c r="N150" s="12">
        <v>11</v>
      </c>
      <c r="O150" s="12">
        <v>11.5</v>
      </c>
      <c r="P150" s="12">
        <v>6</v>
      </c>
      <c r="Q150" s="12">
        <v>6</v>
      </c>
      <c r="R150" s="12">
        <v>6</v>
      </c>
      <c r="S150" s="12">
        <v>110</v>
      </c>
      <c r="T150" s="12">
        <v>0.4</v>
      </c>
      <c r="U150" s="12">
        <v>140</v>
      </c>
      <c r="V150" s="12">
        <v>70</v>
      </c>
      <c r="W150" s="12">
        <v>0.16109999999999999</v>
      </c>
      <c r="X150">
        <f>SUM(IF(D150=[1]analysis!$C$6,1,0),X149)</f>
        <v>2</v>
      </c>
    </row>
    <row r="151" spans="1:24" x14ac:dyDescent="0.25">
      <c r="A151" s="10"/>
      <c r="B151" s="13" t="s">
        <v>56</v>
      </c>
      <c r="C151" s="24">
        <v>42172</v>
      </c>
      <c r="D151" s="13" t="s">
        <v>64</v>
      </c>
      <c r="E151" s="11">
        <v>0.43611111111111112</v>
      </c>
      <c r="F151" s="12">
        <v>36.328693999999999</v>
      </c>
      <c r="G151" s="12">
        <v>-76.177194</v>
      </c>
      <c r="H151" s="20">
        <v>1.2</v>
      </c>
      <c r="I151" s="12">
        <v>14.634146339999999</v>
      </c>
      <c r="J151" s="12">
        <v>6.7</v>
      </c>
      <c r="K151" s="28">
        <v>31</v>
      </c>
      <c r="L151" s="12">
        <v>32</v>
      </c>
      <c r="M151" s="12">
        <v>10</v>
      </c>
      <c r="N151" s="12">
        <v>9</v>
      </c>
      <c r="O151" s="12">
        <v>9.5</v>
      </c>
      <c r="P151" s="12">
        <v>3</v>
      </c>
      <c r="Q151" s="12">
        <v>3</v>
      </c>
      <c r="R151" s="12">
        <v>3</v>
      </c>
      <c r="S151" s="12">
        <v>100</v>
      </c>
      <c r="T151" s="12">
        <v>2.1</v>
      </c>
      <c r="U151" s="12">
        <v>350</v>
      </c>
      <c r="V151" s="12">
        <v>70</v>
      </c>
      <c r="W151" s="12">
        <v>0.14779999999999999</v>
      </c>
      <c r="X151">
        <f>SUM(IF(D151=[1]analysis!$C$6,1,0),X150)</f>
        <v>2</v>
      </c>
    </row>
    <row r="152" spans="1:24" x14ac:dyDescent="0.25">
      <c r="A152" s="10"/>
      <c r="B152" s="13" t="s">
        <v>56</v>
      </c>
      <c r="C152" s="24">
        <v>42172</v>
      </c>
      <c r="D152" s="13" t="s">
        <v>65</v>
      </c>
      <c r="E152" s="11">
        <v>0.44166666666666665</v>
      </c>
      <c r="F152" s="12">
        <v>36.325055999999996</v>
      </c>
      <c r="G152" s="12">
        <v>-76.178611000000004</v>
      </c>
      <c r="H152" s="20">
        <v>2.2999999999999998</v>
      </c>
      <c r="I152" s="12">
        <v>28.048780489999999</v>
      </c>
      <c r="J152" s="12">
        <v>6.7</v>
      </c>
      <c r="K152" s="28">
        <v>31</v>
      </c>
      <c r="L152" s="12">
        <v>32</v>
      </c>
      <c r="M152" s="12">
        <v>11</v>
      </c>
      <c r="N152" s="12">
        <v>10</v>
      </c>
      <c r="O152" s="12">
        <v>10.5</v>
      </c>
      <c r="P152" s="12">
        <v>6</v>
      </c>
      <c r="Q152" s="12">
        <v>5</v>
      </c>
      <c r="R152" s="12">
        <v>5.5</v>
      </c>
      <c r="S152" s="12">
        <v>100</v>
      </c>
      <c r="T152" s="12">
        <v>2.2999999999999998</v>
      </c>
      <c r="U152" s="12">
        <v>300</v>
      </c>
      <c r="V152" s="12">
        <v>70</v>
      </c>
      <c r="W152" s="12">
        <v>0.1419</v>
      </c>
      <c r="X152">
        <f>SUM(IF(D152=[1]analysis!$C$6,1,0),X151)</f>
        <v>2</v>
      </c>
    </row>
    <row r="153" spans="1:24" x14ac:dyDescent="0.25">
      <c r="A153" s="10"/>
      <c r="B153" s="13" t="s">
        <v>56</v>
      </c>
      <c r="C153" s="24">
        <v>42172</v>
      </c>
      <c r="D153" s="13" t="s">
        <v>66</v>
      </c>
      <c r="E153" s="11">
        <v>0.4465277777777778</v>
      </c>
      <c r="F153" s="12">
        <v>36.324278</v>
      </c>
      <c r="G153" s="12">
        <v>-76.181721999999993</v>
      </c>
      <c r="H153" s="20">
        <v>2.5</v>
      </c>
      <c r="I153" s="12">
        <v>30.487804879999999</v>
      </c>
      <c r="J153" s="12">
        <v>6.7</v>
      </c>
      <c r="K153" s="28">
        <v>31</v>
      </c>
      <c r="L153" s="12">
        <v>31</v>
      </c>
      <c r="M153" s="12">
        <v>10</v>
      </c>
      <c r="N153" s="12">
        <v>10</v>
      </c>
      <c r="O153" s="12">
        <v>10</v>
      </c>
      <c r="P153" s="12">
        <v>5</v>
      </c>
      <c r="Q153" s="12">
        <v>5</v>
      </c>
      <c r="R153" s="12">
        <v>5</v>
      </c>
      <c r="S153" s="12">
        <v>90</v>
      </c>
      <c r="T153" s="12">
        <v>2.5</v>
      </c>
      <c r="U153" s="12">
        <v>110</v>
      </c>
      <c r="V153" s="12">
        <v>60</v>
      </c>
      <c r="W153" s="12">
        <v>0.13869999999999999</v>
      </c>
      <c r="X153">
        <f>SUM(IF(D153=[1]analysis!$C$6,1,0),X152)</f>
        <v>2</v>
      </c>
    </row>
    <row r="154" spans="1:24" x14ac:dyDescent="0.25">
      <c r="A154" s="10"/>
      <c r="B154" s="13" t="s">
        <v>117</v>
      </c>
      <c r="C154" s="24">
        <v>42166</v>
      </c>
      <c r="D154" s="13" t="s">
        <v>13</v>
      </c>
      <c r="E154" s="11">
        <v>0.39930555555555558</v>
      </c>
      <c r="F154" s="12">
        <v>36.216667000000001</v>
      </c>
      <c r="G154" s="12">
        <v>-76.122500000000002</v>
      </c>
      <c r="H154" s="20">
        <v>7.4</v>
      </c>
      <c r="I154" s="12">
        <v>90.243902439999999</v>
      </c>
      <c r="J154" s="12">
        <v>7.5</v>
      </c>
      <c r="K154" s="28">
        <v>27</v>
      </c>
      <c r="L154" s="12">
        <v>29</v>
      </c>
      <c r="M154" s="12">
        <v>22</v>
      </c>
      <c r="N154" s="12">
        <v>21</v>
      </c>
      <c r="O154" s="12">
        <v>21.5</v>
      </c>
      <c r="P154" s="12">
        <v>11</v>
      </c>
      <c r="Q154" s="12">
        <v>9</v>
      </c>
      <c r="R154" s="12">
        <v>10</v>
      </c>
      <c r="S154" s="12">
        <v>1440</v>
      </c>
      <c r="T154" s="12">
        <v>2.2999999999999998</v>
      </c>
      <c r="U154" s="12">
        <v>0</v>
      </c>
      <c r="V154" s="12">
        <v>1030</v>
      </c>
      <c r="W154" s="12">
        <v>2.0699999999999998</v>
      </c>
      <c r="X154">
        <f>SUM(IF(D154=[1]analysis!$C$6,1,0),X153)</f>
        <v>3</v>
      </c>
    </row>
    <row r="155" spans="1:24" x14ac:dyDescent="0.25">
      <c r="A155" t="s">
        <v>2</v>
      </c>
      <c r="B155" s="13" t="s">
        <v>117</v>
      </c>
      <c r="C155" s="24">
        <v>42166</v>
      </c>
      <c r="D155" s="13" t="s">
        <v>9</v>
      </c>
      <c r="E155" s="11">
        <v>0.40625</v>
      </c>
      <c r="F155" s="12">
        <v>36.220694000000002</v>
      </c>
      <c r="G155" s="12">
        <v>-76.130944</v>
      </c>
      <c r="H155" s="20">
        <v>6</v>
      </c>
      <c r="I155" s="12">
        <v>73.170731709999998</v>
      </c>
      <c r="J155" s="12">
        <v>7.6</v>
      </c>
      <c r="K155" s="28">
        <v>27</v>
      </c>
      <c r="L155" s="12">
        <v>28</v>
      </c>
      <c r="M155" s="12">
        <v>22</v>
      </c>
      <c r="N155" s="12">
        <v>21</v>
      </c>
      <c r="O155" s="12">
        <v>21.5</v>
      </c>
      <c r="P155" s="12">
        <v>11</v>
      </c>
      <c r="Q155" s="12">
        <v>10</v>
      </c>
      <c r="R155" s="12">
        <v>10.5</v>
      </c>
      <c r="S155" s="12">
        <v>1360</v>
      </c>
      <c r="T155" s="12">
        <v>4.3</v>
      </c>
      <c r="U155" s="12">
        <v>270</v>
      </c>
      <c r="V155" s="12">
        <v>950</v>
      </c>
      <c r="W155" s="12">
        <v>1.887</v>
      </c>
      <c r="X155">
        <f>SUM(IF(D155=[1]analysis!$C$6,1,0),X154)</f>
        <v>3</v>
      </c>
    </row>
    <row r="156" spans="1:24" x14ac:dyDescent="0.25">
      <c r="A156" t="s">
        <v>2</v>
      </c>
      <c r="B156" s="13" t="s">
        <v>117</v>
      </c>
      <c r="C156" s="24">
        <v>42166</v>
      </c>
      <c r="D156" s="13" t="s">
        <v>118</v>
      </c>
      <c r="E156" s="11">
        <v>0.41111111111111115</v>
      </c>
      <c r="F156" s="12">
        <v>36.221778</v>
      </c>
      <c r="G156" s="12">
        <v>-76.138499999999993</v>
      </c>
      <c r="H156" s="20">
        <v>5</v>
      </c>
      <c r="I156" s="12">
        <v>60.975609759999998</v>
      </c>
      <c r="J156" s="12">
        <v>7.4</v>
      </c>
      <c r="K156" s="28">
        <v>28</v>
      </c>
      <c r="L156" s="12">
        <v>30</v>
      </c>
      <c r="M156" s="12">
        <v>18</v>
      </c>
      <c r="N156" s="12">
        <v>17</v>
      </c>
      <c r="O156" s="12">
        <v>17.5</v>
      </c>
      <c r="P156" s="12">
        <v>14</v>
      </c>
      <c r="Q156" s="12">
        <v>12</v>
      </c>
      <c r="R156" s="12">
        <v>13</v>
      </c>
      <c r="S156" s="12">
        <v>1290</v>
      </c>
      <c r="T156" s="12">
        <v>1.2</v>
      </c>
      <c r="U156" s="12">
        <v>270</v>
      </c>
      <c r="V156" s="12">
        <v>920</v>
      </c>
      <c r="W156" s="12">
        <v>1.849</v>
      </c>
      <c r="X156">
        <f>SUM(IF(D156=[1]analysis!$C$6,1,0),X155)</f>
        <v>3</v>
      </c>
    </row>
    <row r="157" spans="1:24" x14ac:dyDescent="0.25">
      <c r="A157" t="s">
        <v>2</v>
      </c>
      <c r="B157" s="13" t="s">
        <v>117</v>
      </c>
      <c r="C157" s="24">
        <v>42166</v>
      </c>
      <c r="D157" s="13" t="s">
        <v>10</v>
      </c>
      <c r="E157" s="11">
        <v>0.4152777777777778</v>
      </c>
      <c r="F157" s="12">
        <v>36.220168999999999</v>
      </c>
      <c r="G157" s="12">
        <v>-76.147668999999993</v>
      </c>
      <c r="H157" s="20">
        <v>3.5</v>
      </c>
      <c r="I157" s="12">
        <v>42.68292683</v>
      </c>
      <c r="J157" s="12">
        <v>7.4</v>
      </c>
      <c r="K157" s="28">
        <v>27</v>
      </c>
      <c r="L157" s="12">
        <v>27</v>
      </c>
      <c r="M157" s="12">
        <v>19</v>
      </c>
      <c r="N157" s="12">
        <v>17</v>
      </c>
      <c r="O157" s="12">
        <v>18</v>
      </c>
      <c r="P157" s="12">
        <v>9</v>
      </c>
      <c r="Q157" s="12">
        <v>8</v>
      </c>
      <c r="R157" s="12">
        <v>8.5</v>
      </c>
      <c r="S157" s="12">
        <v>1240</v>
      </c>
      <c r="T157" s="12">
        <v>5.2</v>
      </c>
      <c r="U157" s="12">
        <v>270</v>
      </c>
      <c r="V157" s="12">
        <v>880</v>
      </c>
      <c r="W157" s="12">
        <v>1.766</v>
      </c>
      <c r="X157">
        <f>SUM(IF(D157=[1]analysis!$C$6,1,0),X156)</f>
        <v>3</v>
      </c>
    </row>
    <row r="158" spans="1:24" x14ac:dyDescent="0.25">
      <c r="A158" t="s">
        <v>2</v>
      </c>
      <c r="B158" s="13" t="s">
        <v>117</v>
      </c>
      <c r="C158" s="24">
        <v>42166</v>
      </c>
      <c r="D158" s="13" t="s">
        <v>12</v>
      </c>
      <c r="E158" s="11">
        <v>0.42083333333333334</v>
      </c>
      <c r="F158" s="12">
        <v>36.214444</v>
      </c>
      <c r="G158" s="12">
        <v>-76.149472000000003</v>
      </c>
      <c r="H158" s="20">
        <v>6.1</v>
      </c>
      <c r="I158" s="12">
        <v>74.390243900000002</v>
      </c>
      <c r="J158" s="12">
        <v>7.4</v>
      </c>
      <c r="K158" s="28">
        <v>27</v>
      </c>
      <c r="L158" s="12">
        <v>26</v>
      </c>
      <c r="M158" s="12">
        <v>19</v>
      </c>
      <c r="N158" s="12">
        <v>18</v>
      </c>
      <c r="O158" s="12">
        <v>18.5</v>
      </c>
      <c r="P158" s="12">
        <v>10</v>
      </c>
      <c r="Q158" s="12">
        <v>9</v>
      </c>
      <c r="R158" s="12">
        <v>9.5</v>
      </c>
      <c r="S158" s="12">
        <v>1120</v>
      </c>
      <c r="T158" s="12">
        <v>4</v>
      </c>
      <c r="U158" s="12">
        <v>270</v>
      </c>
      <c r="V158" s="12">
        <v>800</v>
      </c>
      <c r="W158" s="12">
        <v>1.605</v>
      </c>
      <c r="X158">
        <f>SUM(IF(D158=[1]analysis!$C$6,1,0),X157)</f>
        <v>3</v>
      </c>
    </row>
    <row r="159" spans="1:24" x14ac:dyDescent="0.25">
      <c r="A159" t="s">
        <v>2</v>
      </c>
      <c r="B159" s="13" t="s">
        <v>117</v>
      </c>
      <c r="C159" s="24">
        <v>42166</v>
      </c>
      <c r="D159" s="13" t="s">
        <v>8</v>
      </c>
      <c r="E159" s="11">
        <v>0.42430555555555555</v>
      </c>
      <c r="F159" s="12">
        <v>36.212305999999998</v>
      </c>
      <c r="G159" s="12">
        <v>-76.159000000000006</v>
      </c>
      <c r="H159" s="20">
        <v>2.9</v>
      </c>
      <c r="I159" s="12">
        <v>35.365853659999999</v>
      </c>
      <c r="J159" s="12">
        <v>7.3</v>
      </c>
      <c r="K159" s="28">
        <v>27</v>
      </c>
      <c r="L159" s="12">
        <v>27</v>
      </c>
      <c r="M159" s="12">
        <v>20</v>
      </c>
      <c r="N159" s="12">
        <v>19</v>
      </c>
      <c r="O159" s="12">
        <v>19.5</v>
      </c>
      <c r="P159" s="12">
        <v>12</v>
      </c>
      <c r="Q159" s="12">
        <v>11</v>
      </c>
      <c r="R159" s="12">
        <v>11.5</v>
      </c>
      <c r="S159" s="12">
        <v>890</v>
      </c>
      <c r="T159" s="12">
        <v>4.3</v>
      </c>
      <c r="U159" s="12">
        <v>270</v>
      </c>
      <c r="V159" s="12">
        <v>650</v>
      </c>
      <c r="W159" s="12">
        <v>1.29</v>
      </c>
      <c r="X159">
        <f>SUM(IF(D159=[1]analysis!$C$6,1,0),X158)</f>
        <v>3</v>
      </c>
    </row>
    <row r="160" spans="1:24" x14ac:dyDescent="0.25">
      <c r="A160" t="s">
        <v>2</v>
      </c>
      <c r="B160" s="13" t="s">
        <v>117</v>
      </c>
      <c r="C160" s="24">
        <v>42166</v>
      </c>
      <c r="D160" s="13" t="s">
        <v>7</v>
      </c>
      <c r="E160" s="11">
        <v>0.42708333333333331</v>
      </c>
      <c r="F160" s="12">
        <v>36.209277999999998</v>
      </c>
      <c r="G160" s="12">
        <v>-76.158972000000006</v>
      </c>
      <c r="H160" s="20">
        <v>5.2</v>
      </c>
      <c r="I160" s="12">
        <v>63.414634149999998</v>
      </c>
      <c r="J160" s="12">
        <v>7.2</v>
      </c>
      <c r="K160" s="28">
        <v>26</v>
      </c>
      <c r="L160" s="12">
        <v>31</v>
      </c>
      <c r="M160" s="12">
        <v>21</v>
      </c>
      <c r="N160" s="12">
        <v>20</v>
      </c>
      <c r="O160" s="12">
        <v>20.5</v>
      </c>
      <c r="P160" s="12">
        <v>14</v>
      </c>
      <c r="Q160" s="12">
        <v>13</v>
      </c>
      <c r="R160" s="12">
        <v>13.5</v>
      </c>
      <c r="S160" s="12">
        <v>720</v>
      </c>
      <c r="T160" s="12">
        <v>0</v>
      </c>
      <c r="U160" s="12">
        <v>0</v>
      </c>
      <c r="V160" s="12">
        <v>510</v>
      </c>
      <c r="W160" s="12">
        <v>1.022</v>
      </c>
      <c r="X160">
        <f>SUM(IF(D160=[1]analysis!$C$6,1,0),X159)</f>
        <v>3</v>
      </c>
    </row>
    <row r="161" spans="1:24" x14ac:dyDescent="0.25">
      <c r="A161" t="s">
        <v>2</v>
      </c>
      <c r="B161" s="13" t="s">
        <v>117</v>
      </c>
      <c r="C161" s="24">
        <v>42166</v>
      </c>
      <c r="D161" s="13" t="s">
        <v>6</v>
      </c>
      <c r="E161" s="11">
        <v>0.43055555555555558</v>
      </c>
      <c r="F161" s="12">
        <v>36.210102999999997</v>
      </c>
      <c r="G161" s="12">
        <v>-76.164619000000002</v>
      </c>
      <c r="H161" s="20">
        <v>6.8</v>
      </c>
      <c r="I161" s="12">
        <v>82.926829269999999</v>
      </c>
      <c r="J161" s="12">
        <v>7.2</v>
      </c>
      <c r="K161" s="28">
        <v>28</v>
      </c>
      <c r="L161" s="12">
        <v>27</v>
      </c>
      <c r="M161" s="12">
        <v>19</v>
      </c>
      <c r="N161" s="12">
        <v>18</v>
      </c>
      <c r="O161" s="12">
        <v>18.5</v>
      </c>
      <c r="P161" s="12">
        <v>9</v>
      </c>
      <c r="Q161" s="12">
        <v>8</v>
      </c>
      <c r="R161" s="12">
        <v>8.5</v>
      </c>
      <c r="S161" s="12">
        <v>540</v>
      </c>
      <c r="T161" s="12">
        <v>6</v>
      </c>
      <c r="U161" s="12">
        <v>270</v>
      </c>
      <c r="V161" s="12">
        <v>390</v>
      </c>
      <c r="W161" s="12">
        <v>0.78</v>
      </c>
      <c r="X161">
        <f>SUM(IF(D161=[1]analysis!$C$6,1,0),X160)</f>
        <v>3</v>
      </c>
    </row>
    <row r="162" spans="1:24" x14ac:dyDescent="0.25">
      <c r="A162" t="s">
        <v>2</v>
      </c>
      <c r="B162" s="13" t="s">
        <v>117</v>
      </c>
      <c r="C162" s="24">
        <v>42166</v>
      </c>
      <c r="D162" s="13" t="s">
        <v>5</v>
      </c>
      <c r="E162" s="11">
        <v>0.43333333333333335</v>
      </c>
      <c r="F162" s="12">
        <v>36.206730999999998</v>
      </c>
      <c r="G162" s="12">
        <v>-76.168441999999999</v>
      </c>
      <c r="H162" s="20">
        <v>1.5</v>
      </c>
      <c r="I162" s="12">
        <v>18.292682930000002</v>
      </c>
      <c r="J162" s="12">
        <v>7.1</v>
      </c>
      <c r="K162" s="28">
        <v>27</v>
      </c>
      <c r="L162" s="12">
        <v>27</v>
      </c>
      <c r="M162" s="12">
        <v>25</v>
      </c>
      <c r="N162" s="12">
        <v>24</v>
      </c>
      <c r="O162" s="12">
        <v>24.5</v>
      </c>
      <c r="P162" s="12">
        <v>14</v>
      </c>
      <c r="Q162" s="12">
        <v>13</v>
      </c>
      <c r="R162" s="12">
        <v>13.5</v>
      </c>
      <c r="S162" s="12">
        <v>440</v>
      </c>
      <c r="T162" s="12">
        <v>0</v>
      </c>
      <c r="U162" s="12">
        <v>0</v>
      </c>
      <c r="V162" s="12">
        <v>310</v>
      </c>
      <c r="W162" s="12">
        <v>0.64100000000000001</v>
      </c>
      <c r="X162">
        <f>SUM(IF(D162=[1]analysis!$C$6,1,0),X161)</f>
        <v>3</v>
      </c>
    </row>
    <row r="163" spans="1:24" x14ac:dyDescent="0.25">
      <c r="A163" t="s">
        <v>2</v>
      </c>
      <c r="B163" s="13" t="s">
        <v>117</v>
      </c>
      <c r="C163" s="24">
        <v>42166</v>
      </c>
      <c r="D163" s="13" t="s">
        <v>4</v>
      </c>
      <c r="E163" s="11">
        <v>0.4368055555555555</v>
      </c>
      <c r="F163" s="12">
        <v>36.208868000000002</v>
      </c>
      <c r="G163" s="12">
        <v>-76.173277999999996</v>
      </c>
      <c r="H163" s="20">
        <v>2.1</v>
      </c>
      <c r="I163" s="12">
        <v>25.609756099999998</v>
      </c>
      <c r="J163" s="12">
        <v>7.1</v>
      </c>
      <c r="K163" s="28">
        <v>26</v>
      </c>
      <c r="L163" s="12">
        <v>28</v>
      </c>
      <c r="M163" s="12">
        <v>17</v>
      </c>
      <c r="N163" s="12">
        <v>16</v>
      </c>
      <c r="O163" s="12">
        <v>16.5</v>
      </c>
      <c r="P163" s="12">
        <v>9</v>
      </c>
      <c r="Q163" s="12">
        <v>8</v>
      </c>
      <c r="R163" s="12">
        <v>8.5</v>
      </c>
      <c r="S163" s="12">
        <v>370</v>
      </c>
      <c r="T163" s="12">
        <v>2</v>
      </c>
      <c r="U163" s="12">
        <v>45</v>
      </c>
      <c r="V163" s="12">
        <v>270</v>
      </c>
      <c r="W163" s="12">
        <v>0.54200000000000004</v>
      </c>
      <c r="X163">
        <f>SUM(IF(D163=[1]analysis!$C$6,1,0),X162)</f>
        <v>3</v>
      </c>
    </row>
    <row r="164" spans="1:24" x14ac:dyDescent="0.25">
      <c r="A164" t="s">
        <v>2</v>
      </c>
      <c r="B164" s="13" t="s">
        <v>117</v>
      </c>
      <c r="C164" s="24">
        <v>42166</v>
      </c>
      <c r="D164" s="13" t="s">
        <v>3</v>
      </c>
      <c r="E164" s="11">
        <v>0.44791666666666669</v>
      </c>
      <c r="F164" s="12">
        <v>36.210943999999998</v>
      </c>
      <c r="G164" s="12">
        <v>-76.174138999999997</v>
      </c>
      <c r="H164" s="20">
        <v>1.3</v>
      </c>
      <c r="I164" s="12">
        <v>15.85365854</v>
      </c>
      <c r="J164" s="12">
        <v>7.1</v>
      </c>
      <c r="K164" s="28">
        <v>28</v>
      </c>
      <c r="L164" s="12">
        <v>32</v>
      </c>
      <c r="M164" s="12">
        <v>17</v>
      </c>
      <c r="N164" s="12">
        <v>15</v>
      </c>
      <c r="O164" s="12">
        <v>16</v>
      </c>
      <c r="P164" s="12">
        <v>11</v>
      </c>
      <c r="Q164" s="12">
        <v>7</v>
      </c>
      <c r="R164" s="12">
        <v>9</v>
      </c>
      <c r="S164" s="12">
        <v>340</v>
      </c>
      <c r="T164" s="12">
        <v>0</v>
      </c>
      <c r="U164" s="12">
        <v>0</v>
      </c>
      <c r="V164" s="12">
        <v>240</v>
      </c>
      <c r="W164" s="12">
        <v>0.49299999999999999</v>
      </c>
      <c r="X164">
        <f>SUM(IF(D164=[1]analysis!$C$6,1,0),X163)</f>
        <v>3</v>
      </c>
    </row>
    <row r="165" spans="1:24" x14ac:dyDescent="0.25">
      <c r="A165" t="s">
        <v>2</v>
      </c>
      <c r="B165" s="13" t="s">
        <v>117</v>
      </c>
      <c r="C165" s="24">
        <v>42166</v>
      </c>
      <c r="D165" s="13" t="s">
        <v>1</v>
      </c>
      <c r="E165" s="11">
        <v>0.45833333333333331</v>
      </c>
      <c r="F165" s="12">
        <v>36.213138999999998</v>
      </c>
      <c r="G165" s="12">
        <v>-76.172860999999997</v>
      </c>
      <c r="H165" s="20">
        <v>0.4</v>
      </c>
      <c r="I165" s="12">
        <v>4.8780487800000003</v>
      </c>
      <c r="J165" s="12">
        <v>7.1</v>
      </c>
      <c r="K165" s="28">
        <v>27</v>
      </c>
      <c r="L165" s="12">
        <v>36</v>
      </c>
      <c r="M165" s="12">
        <v>17</v>
      </c>
      <c r="N165" s="12">
        <v>17</v>
      </c>
      <c r="O165" s="12">
        <v>17</v>
      </c>
      <c r="P165" s="12">
        <v>14</v>
      </c>
      <c r="Q165" s="12">
        <v>12</v>
      </c>
      <c r="R165" s="12">
        <v>13</v>
      </c>
      <c r="S165" s="12">
        <v>310</v>
      </c>
      <c r="T165" s="12">
        <v>0.9</v>
      </c>
      <c r="U165" s="12">
        <v>180</v>
      </c>
      <c r="V165" s="12">
        <v>220</v>
      </c>
      <c r="W165" s="12">
        <v>0.44500000000000001</v>
      </c>
      <c r="X165">
        <f>SUM(IF(D165=[1]analysis!$C$6,1,0),X164)</f>
        <v>3</v>
      </c>
    </row>
    <row r="166" spans="1:24" x14ac:dyDescent="0.25">
      <c r="A166" t="s">
        <v>2</v>
      </c>
      <c r="B166" s="13" t="s">
        <v>24</v>
      </c>
      <c r="C166" s="23">
        <v>42166</v>
      </c>
      <c r="D166" s="13" t="s">
        <v>25</v>
      </c>
      <c r="E166" s="11">
        <v>0.55208333333333337</v>
      </c>
      <c r="F166" s="12">
        <v>36.388916999999999</v>
      </c>
      <c r="G166" s="12">
        <v>-76.286221999999995</v>
      </c>
      <c r="H166" s="20">
        <v>1.7</v>
      </c>
      <c r="I166" s="12">
        <v>20.731707320000002</v>
      </c>
      <c r="J166" s="12">
        <v>6.7</v>
      </c>
      <c r="K166" s="28">
        <v>25</v>
      </c>
      <c r="L166" s="12">
        <v>36</v>
      </c>
      <c r="M166" s="12">
        <v>8</v>
      </c>
      <c r="N166" s="12">
        <v>7</v>
      </c>
      <c r="O166" s="12">
        <v>7.5</v>
      </c>
      <c r="P166" s="12">
        <v>5</v>
      </c>
      <c r="Q166" s="12">
        <v>4</v>
      </c>
      <c r="R166" s="12">
        <v>4.5</v>
      </c>
      <c r="S166" s="12">
        <v>60</v>
      </c>
      <c r="T166" s="12">
        <v>0</v>
      </c>
      <c r="U166" s="12">
        <v>0</v>
      </c>
      <c r="V166" s="12">
        <v>40</v>
      </c>
      <c r="W166" s="12">
        <v>9.5399999999999999E-2</v>
      </c>
      <c r="X166">
        <f>SUM(IF(D166=[1]analysis!$C$6,1,0),X165)</f>
        <v>3</v>
      </c>
    </row>
    <row r="167" spans="1:24" x14ac:dyDescent="0.25">
      <c r="A167" t="s">
        <v>2</v>
      </c>
      <c r="B167" s="13" t="s">
        <v>24</v>
      </c>
      <c r="C167" s="23">
        <v>42166</v>
      </c>
      <c r="D167" s="13" t="s">
        <v>26</v>
      </c>
      <c r="E167" s="11">
        <v>0.55555555555555558</v>
      </c>
      <c r="F167" s="12">
        <v>36.387444000000002</v>
      </c>
      <c r="G167" s="12">
        <v>-76.275917000000007</v>
      </c>
      <c r="H167" s="20">
        <v>1.1000000000000001</v>
      </c>
      <c r="I167" s="12">
        <v>13.414634149999999</v>
      </c>
      <c r="J167" s="12">
        <v>6.3</v>
      </c>
      <c r="K167" s="28">
        <v>25</v>
      </c>
      <c r="L167" s="12">
        <v>37</v>
      </c>
      <c r="M167" s="12">
        <v>7</v>
      </c>
      <c r="N167" s="12">
        <v>6</v>
      </c>
      <c r="O167" s="12">
        <v>6.5</v>
      </c>
      <c r="P167" s="12">
        <v>5</v>
      </c>
      <c r="Q167" s="12">
        <v>4</v>
      </c>
      <c r="R167" s="12">
        <v>4.5</v>
      </c>
      <c r="S167" s="12">
        <v>60</v>
      </c>
      <c r="T167" s="12">
        <v>0</v>
      </c>
      <c r="U167" s="12">
        <v>0</v>
      </c>
      <c r="V167" s="12">
        <v>40</v>
      </c>
      <c r="W167" s="12">
        <v>9.6299999999999997E-2</v>
      </c>
      <c r="X167">
        <f>SUM(IF(D167=[1]analysis!$C$6,1,0),X166)</f>
        <v>3</v>
      </c>
    </row>
    <row r="168" spans="1:24" x14ac:dyDescent="0.25">
      <c r="A168" t="s">
        <v>2</v>
      </c>
      <c r="B168" s="13" t="s">
        <v>24</v>
      </c>
      <c r="C168" s="23">
        <v>42166</v>
      </c>
      <c r="D168" s="13" t="s">
        <v>27</v>
      </c>
      <c r="E168" s="11">
        <v>0.55833333333333335</v>
      </c>
      <c r="F168" s="12">
        <v>36.385972000000002</v>
      </c>
      <c r="G168" s="12">
        <v>-76.265556000000004</v>
      </c>
      <c r="H168" s="20">
        <v>1.1000000000000001</v>
      </c>
      <c r="I168" s="12">
        <v>13.414634149999999</v>
      </c>
      <c r="J168" s="12">
        <v>6.8</v>
      </c>
      <c r="K168" s="28">
        <v>25</v>
      </c>
      <c r="L168" s="12">
        <v>34</v>
      </c>
      <c r="M168" s="12">
        <v>7</v>
      </c>
      <c r="N168" s="12">
        <v>6</v>
      </c>
      <c r="O168" s="12">
        <v>6.5</v>
      </c>
      <c r="P168" s="12">
        <v>6</v>
      </c>
      <c r="Q168" s="12">
        <v>5</v>
      </c>
      <c r="R168" s="12">
        <v>5.5</v>
      </c>
      <c r="S168" s="12">
        <v>60</v>
      </c>
      <c r="T168" s="12">
        <v>0</v>
      </c>
      <c r="U168" s="12">
        <v>0</v>
      </c>
      <c r="V168" s="12">
        <v>40</v>
      </c>
      <c r="W168" s="12">
        <v>8.7800000000000003E-2</v>
      </c>
      <c r="X168">
        <f>SUM(IF(D168=[1]analysis!$C$6,1,0),X167)</f>
        <v>3</v>
      </c>
    </row>
    <row r="169" spans="1:24" x14ac:dyDescent="0.25">
      <c r="A169" t="s">
        <v>2</v>
      </c>
      <c r="B169" s="13" t="s">
        <v>24</v>
      </c>
      <c r="C169" s="23">
        <v>42166</v>
      </c>
      <c r="D169" s="13" t="s">
        <v>28</v>
      </c>
      <c r="E169" s="11">
        <v>0.56041666666666667</v>
      </c>
      <c r="F169" s="12">
        <v>36.381306000000002</v>
      </c>
      <c r="G169" s="12">
        <v>-76.257582999999997</v>
      </c>
      <c r="H169" s="20">
        <v>1.2</v>
      </c>
      <c r="I169" s="12">
        <v>14.634146339999999</v>
      </c>
      <c r="J169" s="12">
        <v>6.4</v>
      </c>
      <c r="K169" s="28">
        <v>25</v>
      </c>
      <c r="L169" s="12">
        <v>34</v>
      </c>
      <c r="M169" s="12">
        <v>5</v>
      </c>
      <c r="N169" s="12">
        <v>4</v>
      </c>
      <c r="O169" s="12">
        <v>4.5</v>
      </c>
      <c r="P169" s="12">
        <v>5</v>
      </c>
      <c r="Q169" s="12">
        <v>4</v>
      </c>
      <c r="R169" s="12">
        <v>4.5</v>
      </c>
      <c r="S169" s="12">
        <v>60</v>
      </c>
      <c r="T169" s="12">
        <v>4</v>
      </c>
      <c r="U169" s="12">
        <v>310</v>
      </c>
      <c r="V169" s="12">
        <v>40</v>
      </c>
      <c r="W169" s="12">
        <v>8.9800000000000005E-2</v>
      </c>
      <c r="X169">
        <f>SUM(IF(D169=[1]analysis!$C$6,1,0),X168)</f>
        <v>3</v>
      </c>
    </row>
    <row r="170" spans="1:24" x14ac:dyDescent="0.25">
      <c r="A170" t="s">
        <v>2</v>
      </c>
      <c r="B170" s="13" t="s">
        <v>24</v>
      </c>
      <c r="C170" s="23">
        <v>42166</v>
      </c>
      <c r="D170" s="13" t="s">
        <v>29</v>
      </c>
      <c r="E170" s="11">
        <v>0.56388888888888888</v>
      </c>
      <c r="F170" s="12">
        <v>36.373417000000003</v>
      </c>
      <c r="G170" s="12">
        <v>-76.256556000000003</v>
      </c>
      <c r="H170" s="20">
        <v>1.1000000000000001</v>
      </c>
      <c r="I170" s="12">
        <v>13.414634149999999</v>
      </c>
      <c r="J170" s="12">
        <v>6.5</v>
      </c>
      <c r="K170" s="28">
        <v>26</v>
      </c>
      <c r="L170" s="12">
        <v>35</v>
      </c>
      <c r="M170" s="12">
        <v>5</v>
      </c>
      <c r="N170" s="12">
        <v>4</v>
      </c>
      <c r="O170" s="12">
        <v>4.5</v>
      </c>
      <c r="P170" s="12">
        <v>4</v>
      </c>
      <c r="Q170" s="12">
        <v>2</v>
      </c>
      <c r="R170" s="12">
        <v>3</v>
      </c>
      <c r="S170" s="12">
        <v>60</v>
      </c>
      <c r="T170" s="12">
        <v>0</v>
      </c>
      <c r="U170" s="12">
        <v>0</v>
      </c>
      <c r="V170" s="12">
        <v>40</v>
      </c>
      <c r="W170" s="12">
        <v>9.3799999999999994E-2</v>
      </c>
      <c r="X170">
        <f>SUM(IF(D170=[1]analysis!$C$6,1,0),X169)</f>
        <v>3</v>
      </c>
    </row>
    <row r="171" spans="1:24" x14ac:dyDescent="0.25">
      <c r="A171" t="s">
        <v>2</v>
      </c>
      <c r="B171" s="13" t="s">
        <v>24</v>
      </c>
      <c r="C171" s="23">
        <v>42166</v>
      </c>
      <c r="D171" s="13" t="s">
        <v>30</v>
      </c>
      <c r="E171" s="11">
        <v>0.56527777777777777</v>
      </c>
      <c r="F171" s="12">
        <v>36.365805999999999</v>
      </c>
      <c r="G171" s="12">
        <v>-76.259083000000004</v>
      </c>
      <c r="H171" s="20">
        <v>1.1000000000000001</v>
      </c>
      <c r="I171" s="12">
        <v>13.414634149999999</v>
      </c>
      <c r="J171" s="12">
        <v>6.4</v>
      </c>
      <c r="K171" s="28">
        <v>25</v>
      </c>
      <c r="L171" s="12">
        <v>32</v>
      </c>
      <c r="M171" s="12">
        <v>7</v>
      </c>
      <c r="N171" s="12">
        <v>5</v>
      </c>
      <c r="O171" s="12">
        <v>6</v>
      </c>
      <c r="P171" s="12">
        <v>5</v>
      </c>
      <c r="Q171" s="12">
        <v>3</v>
      </c>
      <c r="R171" s="12">
        <v>4</v>
      </c>
      <c r="S171" s="12">
        <v>60</v>
      </c>
      <c r="T171" s="12">
        <v>4</v>
      </c>
      <c r="U171" s="12">
        <v>270</v>
      </c>
      <c r="V171" s="12">
        <v>40</v>
      </c>
      <c r="W171" s="12">
        <v>9.3700000000000006E-2</v>
      </c>
      <c r="X171">
        <f>SUM(IF(D171=[1]analysis!$C$6,1,0),X170)</f>
        <v>3</v>
      </c>
    </row>
    <row r="172" spans="1:24" x14ac:dyDescent="0.25">
      <c r="A172" t="s">
        <v>2</v>
      </c>
      <c r="B172" s="13" t="s">
        <v>24</v>
      </c>
      <c r="C172" s="23">
        <v>42166</v>
      </c>
      <c r="D172" s="13" t="s">
        <v>31</v>
      </c>
      <c r="E172" s="11">
        <v>0.56805555555555554</v>
      </c>
      <c r="F172" s="12">
        <v>36.364221999999998</v>
      </c>
      <c r="G172" s="12">
        <v>-76.249888999999996</v>
      </c>
      <c r="H172" s="20">
        <v>1</v>
      </c>
      <c r="I172" s="12">
        <v>12.195121950000001</v>
      </c>
      <c r="J172" s="12">
        <v>6.5</v>
      </c>
      <c r="K172" s="28">
        <v>26</v>
      </c>
      <c r="L172" s="12">
        <v>32</v>
      </c>
      <c r="M172" s="12">
        <v>7</v>
      </c>
      <c r="N172" s="12">
        <v>5</v>
      </c>
      <c r="O172" s="12">
        <v>6</v>
      </c>
      <c r="P172" s="12">
        <v>5</v>
      </c>
      <c r="Q172" s="12">
        <v>3</v>
      </c>
      <c r="R172" s="12">
        <v>4</v>
      </c>
      <c r="S172" s="12">
        <v>70</v>
      </c>
      <c r="T172" s="12">
        <v>5</v>
      </c>
      <c r="U172" s="12">
        <v>270</v>
      </c>
      <c r="V172" s="12">
        <v>50</v>
      </c>
      <c r="W172" s="12">
        <v>0.1032</v>
      </c>
      <c r="X172">
        <f>SUM(IF(D172=[1]analysis!$C$6,1,0),X171)</f>
        <v>3</v>
      </c>
    </row>
    <row r="173" spans="1:24" x14ac:dyDescent="0.25">
      <c r="A173" t="s">
        <v>2</v>
      </c>
      <c r="B173" s="13" t="s">
        <v>24</v>
      </c>
      <c r="C173" s="23">
        <v>42166</v>
      </c>
      <c r="D173" s="13" t="s">
        <v>32</v>
      </c>
      <c r="E173" s="11">
        <v>0.5708333333333333</v>
      </c>
      <c r="F173" s="12">
        <v>36.367944000000001</v>
      </c>
      <c r="G173" s="12">
        <v>-76.241221999999993</v>
      </c>
      <c r="H173" s="20">
        <v>1.5</v>
      </c>
      <c r="I173" s="12">
        <v>18.292682930000002</v>
      </c>
      <c r="J173" s="12">
        <v>6.5</v>
      </c>
      <c r="K173" s="28">
        <v>27</v>
      </c>
      <c r="L173" s="12">
        <v>31</v>
      </c>
      <c r="M173" s="12">
        <v>5</v>
      </c>
      <c r="N173" s="12">
        <v>4</v>
      </c>
      <c r="O173" s="12">
        <v>4.5</v>
      </c>
      <c r="P173" s="12">
        <v>4</v>
      </c>
      <c r="Q173" s="12">
        <v>3</v>
      </c>
      <c r="R173" s="12">
        <v>3.5</v>
      </c>
      <c r="S173" s="12">
        <v>70</v>
      </c>
      <c r="T173" s="12">
        <v>6</v>
      </c>
      <c r="U173" s="12">
        <v>260</v>
      </c>
      <c r="V173" s="12">
        <v>50</v>
      </c>
      <c r="W173" s="12">
        <v>0.1082</v>
      </c>
      <c r="X173">
        <f>SUM(IF(D173=[1]analysis!$C$6,1,0),X172)</f>
        <v>3</v>
      </c>
    </row>
    <row r="174" spans="1:24" x14ac:dyDescent="0.25">
      <c r="A174" t="s">
        <v>2</v>
      </c>
      <c r="B174" s="13" t="s">
        <v>24</v>
      </c>
      <c r="C174" s="23">
        <v>42166</v>
      </c>
      <c r="D174" s="13" t="s">
        <v>33</v>
      </c>
      <c r="E174" s="11">
        <v>0.57222222222222219</v>
      </c>
      <c r="F174" s="12">
        <v>36.372388999999998</v>
      </c>
      <c r="G174" s="12">
        <v>-76.232528000000002</v>
      </c>
      <c r="H174" s="20">
        <v>2.5</v>
      </c>
      <c r="I174" s="12">
        <v>30.487804879999999</v>
      </c>
      <c r="J174" s="12">
        <v>6.5</v>
      </c>
      <c r="K174" s="28">
        <v>30</v>
      </c>
      <c r="L174" s="12">
        <v>32</v>
      </c>
      <c r="M174" s="12">
        <v>11</v>
      </c>
      <c r="N174" s="12">
        <v>10</v>
      </c>
      <c r="O174" s="12">
        <v>10.5</v>
      </c>
      <c r="P174" s="12">
        <v>5</v>
      </c>
      <c r="Q174" s="12">
        <v>3</v>
      </c>
      <c r="R174" s="12">
        <v>4</v>
      </c>
      <c r="S174" s="12">
        <v>70</v>
      </c>
      <c r="T174" s="12">
        <v>0</v>
      </c>
      <c r="U174" s="12">
        <v>0</v>
      </c>
      <c r="V174" s="12">
        <v>50</v>
      </c>
      <c r="W174" s="12">
        <v>0.113</v>
      </c>
      <c r="X174">
        <f>SUM(IF(D174=[1]analysis!$C$6,1,0),X173)</f>
        <v>3</v>
      </c>
    </row>
    <row r="175" spans="1:24" x14ac:dyDescent="0.25">
      <c r="A175" t="s">
        <v>2</v>
      </c>
      <c r="B175" s="13" t="s">
        <v>24</v>
      </c>
      <c r="C175" s="23">
        <v>42166</v>
      </c>
      <c r="D175" s="13" t="s">
        <v>34</v>
      </c>
      <c r="E175" s="11">
        <v>0.57430555555555551</v>
      </c>
      <c r="F175" s="12">
        <v>36.364111000000001</v>
      </c>
      <c r="G175" s="12">
        <v>-76.231082999999998</v>
      </c>
      <c r="H175" s="20">
        <v>2.9</v>
      </c>
      <c r="I175" s="12">
        <v>35.365853659999999</v>
      </c>
      <c r="J175" s="12">
        <v>6.6</v>
      </c>
      <c r="K175" s="28">
        <v>28</v>
      </c>
      <c r="L175" s="12">
        <v>33</v>
      </c>
      <c r="M175" s="12">
        <v>10</v>
      </c>
      <c r="N175" s="12">
        <v>9</v>
      </c>
      <c r="O175" s="12">
        <v>9.5</v>
      </c>
      <c r="P175" s="12">
        <v>6</v>
      </c>
      <c r="Q175" s="12">
        <v>5</v>
      </c>
      <c r="R175" s="12">
        <v>5.5</v>
      </c>
      <c r="S175" s="12">
        <v>70</v>
      </c>
      <c r="T175" s="12">
        <v>8</v>
      </c>
      <c r="U175" s="12">
        <v>210</v>
      </c>
      <c r="V175" s="12">
        <v>50</v>
      </c>
      <c r="W175" s="12">
        <v>0.114</v>
      </c>
      <c r="X175">
        <f>SUM(IF(D175=[1]analysis!$C$6,1,0),X174)</f>
        <v>3</v>
      </c>
    </row>
    <row r="176" spans="1:24" x14ac:dyDescent="0.25">
      <c r="A176" t="s">
        <v>2</v>
      </c>
      <c r="B176" s="13" t="s">
        <v>24</v>
      </c>
      <c r="C176" s="23">
        <v>42166</v>
      </c>
      <c r="D176" s="13" t="s">
        <v>35</v>
      </c>
      <c r="E176" s="11">
        <v>0.57638888888888895</v>
      </c>
      <c r="F176" s="12">
        <v>36.355832999999997</v>
      </c>
      <c r="G176" s="12">
        <v>-76.227110999999994</v>
      </c>
      <c r="H176" s="20">
        <v>2.7</v>
      </c>
      <c r="I176" s="12">
        <v>32.926829269999999</v>
      </c>
      <c r="J176" s="12">
        <v>6.5</v>
      </c>
      <c r="K176" s="28">
        <v>27</v>
      </c>
      <c r="L176" s="12">
        <v>33</v>
      </c>
      <c r="M176" s="12">
        <v>10</v>
      </c>
      <c r="N176" s="12">
        <v>8</v>
      </c>
      <c r="O176" s="12">
        <v>9</v>
      </c>
      <c r="P176" s="12">
        <v>5</v>
      </c>
      <c r="Q176" s="12">
        <v>4</v>
      </c>
      <c r="R176" s="12">
        <v>4.5</v>
      </c>
      <c r="S176" s="12">
        <v>80</v>
      </c>
      <c r="T176" s="12">
        <v>5</v>
      </c>
      <c r="U176" s="12">
        <v>220</v>
      </c>
      <c r="V176" s="12">
        <v>50</v>
      </c>
      <c r="W176" s="12">
        <v>0.11650000000000001</v>
      </c>
      <c r="X176">
        <f>SUM(IF(D176=[1]analysis!$C$6,1,0),X175)</f>
        <v>3</v>
      </c>
    </row>
    <row r="177" spans="1:24" x14ac:dyDescent="0.25">
      <c r="A177" t="s">
        <v>2</v>
      </c>
      <c r="B177" s="13" t="s">
        <v>24</v>
      </c>
      <c r="C177" s="23">
        <v>42166</v>
      </c>
      <c r="D177" s="13" t="s">
        <v>36</v>
      </c>
      <c r="E177" s="11">
        <v>0.57916666666666672</v>
      </c>
      <c r="F177" s="12">
        <v>36.347250000000003</v>
      </c>
      <c r="G177" s="12">
        <v>-76.226528000000002</v>
      </c>
      <c r="H177" s="20">
        <v>2.5</v>
      </c>
      <c r="I177" s="12">
        <v>30.487804879999999</v>
      </c>
      <c r="J177" s="12">
        <v>6.6</v>
      </c>
      <c r="K177" s="28">
        <v>28</v>
      </c>
      <c r="L177" s="12">
        <v>32</v>
      </c>
      <c r="M177" s="12">
        <v>9</v>
      </c>
      <c r="N177" s="12">
        <v>8</v>
      </c>
      <c r="O177" s="12">
        <v>8.5</v>
      </c>
      <c r="P177" s="12">
        <v>10</v>
      </c>
      <c r="Q177" s="12">
        <v>9</v>
      </c>
      <c r="R177" s="12">
        <v>9.5</v>
      </c>
      <c r="S177" s="12">
        <v>80</v>
      </c>
      <c r="T177" s="12">
        <v>8</v>
      </c>
      <c r="U177" s="12">
        <v>180</v>
      </c>
      <c r="V177" s="12">
        <v>50</v>
      </c>
      <c r="W177" s="12">
        <v>0.12139999999999999</v>
      </c>
      <c r="X177">
        <f>SUM(IF(D177=[1]analysis!$C$6,1,0),X176)</f>
        <v>3</v>
      </c>
    </row>
    <row r="178" spans="1:24" x14ac:dyDescent="0.25">
      <c r="A178" t="s">
        <v>2</v>
      </c>
      <c r="B178" s="13" t="s">
        <v>24</v>
      </c>
      <c r="C178" s="23">
        <v>42166</v>
      </c>
      <c r="D178" s="13" t="s">
        <v>37</v>
      </c>
      <c r="E178" s="11">
        <v>0.5805555555555556</v>
      </c>
      <c r="F178" s="12">
        <v>36.342944000000003</v>
      </c>
      <c r="G178" s="12">
        <v>-76.216138999999998</v>
      </c>
      <c r="H178" s="20">
        <v>3.2</v>
      </c>
      <c r="I178" s="12">
        <v>39.024390240000002</v>
      </c>
      <c r="J178" s="12">
        <v>6.6</v>
      </c>
      <c r="K178" s="28">
        <v>29</v>
      </c>
      <c r="L178" s="12">
        <v>30</v>
      </c>
      <c r="M178" s="12">
        <v>9</v>
      </c>
      <c r="N178" s="12">
        <v>8</v>
      </c>
      <c r="O178" s="12">
        <v>8.5</v>
      </c>
      <c r="P178" s="12">
        <v>5</v>
      </c>
      <c r="Q178" s="12">
        <v>3</v>
      </c>
      <c r="R178" s="12">
        <v>4</v>
      </c>
      <c r="S178" s="12">
        <v>80</v>
      </c>
      <c r="T178" s="12">
        <v>5</v>
      </c>
      <c r="U178" s="12">
        <v>220</v>
      </c>
      <c r="V178" s="12">
        <v>60</v>
      </c>
      <c r="W178" s="12">
        <v>0.12659999999999999</v>
      </c>
      <c r="X178">
        <f>SUM(IF(D178=[1]analysis!$C$6,1,0),X177)</f>
        <v>3</v>
      </c>
    </row>
    <row r="179" spans="1:24" x14ac:dyDescent="0.25">
      <c r="A179" t="s">
        <v>2</v>
      </c>
      <c r="B179" s="13" t="s">
        <v>24</v>
      </c>
      <c r="C179" s="23">
        <v>42166</v>
      </c>
      <c r="D179" s="13" t="s">
        <v>38</v>
      </c>
      <c r="E179" s="11">
        <v>0.58333333333333337</v>
      </c>
      <c r="F179" s="12">
        <v>36.336582999999997</v>
      </c>
      <c r="G179" s="12">
        <v>-76.217139000000003</v>
      </c>
      <c r="H179" s="20">
        <v>2.8</v>
      </c>
      <c r="I179" s="12">
        <v>34.146341460000002</v>
      </c>
      <c r="J179" s="12">
        <v>6.7</v>
      </c>
      <c r="K179" s="28">
        <v>27</v>
      </c>
      <c r="L179" s="12">
        <v>31</v>
      </c>
      <c r="M179" s="12">
        <v>7</v>
      </c>
      <c r="N179" s="12">
        <v>5</v>
      </c>
      <c r="O179" s="12">
        <v>6</v>
      </c>
      <c r="P179" s="12">
        <v>5</v>
      </c>
      <c r="Q179" s="12">
        <v>4</v>
      </c>
      <c r="R179" s="12">
        <v>4.5</v>
      </c>
      <c r="S179" s="12">
        <v>80</v>
      </c>
      <c r="T179" s="12">
        <v>2</v>
      </c>
      <c r="U179" s="12">
        <v>220</v>
      </c>
      <c r="V179" s="12">
        <v>50</v>
      </c>
      <c r="W179" s="12">
        <v>0.1174</v>
      </c>
      <c r="X179">
        <f>SUM(IF(D179=[1]analysis!$C$6,1,0),X178)</f>
        <v>3</v>
      </c>
    </row>
    <row r="180" spans="1:24" x14ac:dyDescent="0.25">
      <c r="A180" t="s">
        <v>2</v>
      </c>
      <c r="B180" s="13" t="s">
        <v>24</v>
      </c>
      <c r="C180" s="23">
        <v>42166</v>
      </c>
      <c r="D180" s="13" t="s">
        <v>39</v>
      </c>
      <c r="E180" s="11">
        <v>0.58472222222222225</v>
      </c>
      <c r="F180" s="12">
        <v>36.327972000000003</v>
      </c>
      <c r="G180" s="12">
        <v>-76.21575</v>
      </c>
      <c r="H180" s="20">
        <v>1.6</v>
      </c>
      <c r="I180" s="12">
        <v>19.512195120000001</v>
      </c>
      <c r="J180" s="12">
        <v>6.7</v>
      </c>
      <c r="K180" s="28">
        <v>26</v>
      </c>
      <c r="L180" s="12">
        <v>32</v>
      </c>
      <c r="M180" s="12">
        <v>10</v>
      </c>
      <c r="N180" s="12">
        <v>9</v>
      </c>
      <c r="O180" s="12">
        <v>9.5</v>
      </c>
      <c r="P180" s="12">
        <v>6</v>
      </c>
      <c r="Q180" s="12">
        <v>4</v>
      </c>
      <c r="R180" s="12">
        <v>5</v>
      </c>
      <c r="S180" s="12">
        <v>80</v>
      </c>
      <c r="T180" s="12">
        <v>4</v>
      </c>
      <c r="U180" s="12">
        <v>220</v>
      </c>
      <c r="V180" s="12">
        <v>60</v>
      </c>
      <c r="W180" s="12">
        <v>0.1203</v>
      </c>
      <c r="X180">
        <f>SUM(IF(D180=[1]analysis!$C$6,1,0),X179)</f>
        <v>3</v>
      </c>
    </row>
    <row r="181" spans="1:24" x14ac:dyDescent="0.25">
      <c r="A181" t="s">
        <v>2</v>
      </c>
      <c r="B181" s="13" t="s">
        <v>24</v>
      </c>
      <c r="C181" s="23">
        <v>42166</v>
      </c>
      <c r="D181" s="13" t="s">
        <v>40</v>
      </c>
      <c r="E181" s="11">
        <v>0.58750000000000002</v>
      </c>
      <c r="F181" s="12">
        <v>36.327722000000001</v>
      </c>
      <c r="G181" s="12">
        <v>-76.205083000000002</v>
      </c>
      <c r="H181" s="20">
        <v>2.4</v>
      </c>
      <c r="I181" s="12">
        <v>29.268292679999998</v>
      </c>
      <c r="J181" s="12">
        <v>6.5</v>
      </c>
      <c r="K181" s="28">
        <v>30</v>
      </c>
      <c r="L181" s="12">
        <v>34</v>
      </c>
      <c r="M181" s="12">
        <v>9</v>
      </c>
      <c r="N181" s="12">
        <v>6</v>
      </c>
      <c r="O181" s="12">
        <v>7.5</v>
      </c>
      <c r="P181" s="12">
        <v>7</v>
      </c>
      <c r="Q181" s="12">
        <v>5</v>
      </c>
      <c r="R181" s="12">
        <v>6</v>
      </c>
      <c r="S181" s="12">
        <v>80</v>
      </c>
      <c r="T181" s="12">
        <v>0</v>
      </c>
      <c r="U181" s="12">
        <v>0</v>
      </c>
      <c r="V181" s="12">
        <v>60</v>
      </c>
      <c r="W181" s="12">
        <v>0.1191</v>
      </c>
      <c r="X181">
        <f>SUM(IF(D181=[1]analysis!$C$6,1,0),X180)</f>
        <v>3</v>
      </c>
    </row>
    <row r="182" spans="1:24" x14ac:dyDescent="0.25">
      <c r="A182" t="s">
        <v>2</v>
      </c>
      <c r="B182" s="13" t="s">
        <v>24</v>
      </c>
      <c r="C182" s="23">
        <v>42166</v>
      </c>
      <c r="D182" s="13" t="s">
        <v>41</v>
      </c>
      <c r="E182" s="11">
        <v>0.58958333333333335</v>
      </c>
      <c r="F182" s="12">
        <v>36.327888999999999</v>
      </c>
      <c r="G182" s="12">
        <v>-76.193583000000004</v>
      </c>
      <c r="H182" s="20">
        <v>3.2</v>
      </c>
      <c r="I182" s="12">
        <v>39.024390240000002</v>
      </c>
      <c r="J182" s="12">
        <v>6.7</v>
      </c>
      <c r="K182" s="28">
        <v>30</v>
      </c>
      <c r="L182" s="12">
        <v>33</v>
      </c>
      <c r="M182" s="12">
        <v>8</v>
      </c>
      <c r="N182" s="12">
        <v>6</v>
      </c>
      <c r="O182" s="12">
        <v>7</v>
      </c>
      <c r="P182" s="12">
        <v>5</v>
      </c>
      <c r="Q182" s="12">
        <v>4</v>
      </c>
      <c r="R182" s="12">
        <v>4.5</v>
      </c>
      <c r="S182" s="12">
        <v>80</v>
      </c>
      <c r="T182" s="12">
        <v>0</v>
      </c>
      <c r="U182" s="12">
        <v>0</v>
      </c>
      <c r="V182" s="12">
        <v>60</v>
      </c>
      <c r="W182" s="12">
        <v>0.1203</v>
      </c>
      <c r="X182">
        <f>SUM(IF(D182=[1]analysis!$C$6,1,0),X181)</f>
        <v>3</v>
      </c>
    </row>
    <row r="183" spans="1:24" x14ac:dyDescent="0.25">
      <c r="A183" t="s">
        <v>2</v>
      </c>
      <c r="B183" s="13" t="s">
        <v>24</v>
      </c>
      <c r="C183" s="23">
        <v>42166</v>
      </c>
      <c r="D183" s="13" t="s">
        <v>42</v>
      </c>
      <c r="E183" s="11">
        <v>0.59166666666666667</v>
      </c>
      <c r="F183" s="12">
        <v>36.324388999999996</v>
      </c>
      <c r="G183" s="12">
        <v>-76.184972000000002</v>
      </c>
      <c r="H183" s="20">
        <v>2.8</v>
      </c>
      <c r="I183" s="12">
        <v>34.146341460000002</v>
      </c>
      <c r="J183" s="12">
        <v>6.6</v>
      </c>
      <c r="K183" s="28">
        <v>28</v>
      </c>
      <c r="L183" s="12">
        <v>35</v>
      </c>
      <c r="M183" s="12">
        <v>7</v>
      </c>
      <c r="N183" s="12">
        <v>6</v>
      </c>
      <c r="O183" s="12">
        <v>6.5</v>
      </c>
      <c r="P183" s="12">
        <v>5</v>
      </c>
      <c r="Q183" s="12">
        <v>4</v>
      </c>
      <c r="R183" s="12">
        <v>4.5</v>
      </c>
      <c r="S183" s="12">
        <v>80</v>
      </c>
      <c r="T183" s="12">
        <v>0</v>
      </c>
      <c r="U183" s="12">
        <v>0</v>
      </c>
      <c r="V183" s="12">
        <v>60</v>
      </c>
      <c r="W183" s="12">
        <v>0.1229</v>
      </c>
      <c r="X183">
        <f>SUM(IF(D183=[1]analysis!$C$6,1,0),X182)</f>
        <v>3</v>
      </c>
    </row>
    <row r="184" spans="1:24" x14ac:dyDescent="0.25">
      <c r="A184" t="s">
        <v>2</v>
      </c>
      <c r="B184" s="13" t="s">
        <v>24</v>
      </c>
      <c r="C184" s="23">
        <v>42166</v>
      </c>
      <c r="D184" s="13" t="s">
        <v>43</v>
      </c>
      <c r="E184" s="11">
        <v>0.59513888888888888</v>
      </c>
      <c r="F184" s="12">
        <v>36.317138999999997</v>
      </c>
      <c r="G184" s="12">
        <v>-76.183499999999995</v>
      </c>
      <c r="H184" s="20">
        <v>2.5</v>
      </c>
      <c r="I184" s="12">
        <v>30.487804879999999</v>
      </c>
      <c r="J184" s="12">
        <v>6.8</v>
      </c>
      <c r="K184" s="28">
        <v>30</v>
      </c>
      <c r="L184" s="12">
        <v>33</v>
      </c>
      <c r="M184" s="12">
        <v>8</v>
      </c>
      <c r="N184" s="12">
        <v>7</v>
      </c>
      <c r="O184" s="12">
        <v>7.5</v>
      </c>
      <c r="P184" s="12">
        <v>4</v>
      </c>
      <c r="Q184" s="12">
        <v>3</v>
      </c>
      <c r="R184" s="12">
        <v>3.5</v>
      </c>
      <c r="S184" s="12">
        <v>90</v>
      </c>
      <c r="T184" s="12">
        <v>6</v>
      </c>
      <c r="U184" s="12">
        <v>240</v>
      </c>
      <c r="V184" s="12">
        <v>60</v>
      </c>
      <c r="W184" s="12">
        <v>0.1305</v>
      </c>
      <c r="X184">
        <f>SUM(IF(D184=[1]analysis!$C$6,1,0),X183)</f>
        <v>3</v>
      </c>
    </row>
    <row r="185" spans="1:24" x14ac:dyDescent="0.25">
      <c r="A185" t="s">
        <v>2</v>
      </c>
      <c r="B185" s="13" t="s">
        <v>24</v>
      </c>
      <c r="C185" s="23">
        <v>42166</v>
      </c>
      <c r="D185" s="13" t="s">
        <v>44</v>
      </c>
      <c r="E185" s="11">
        <v>0.59722222222222221</v>
      </c>
      <c r="F185" s="12">
        <v>36.315972000000002</v>
      </c>
      <c r="G185" s="12">
        <v>-76.194166999999993</v>
      </c>
      <c r="H185" s="20">
        <v>2.2999999999999998</v>
      </c>
      <c r="I185" s="12">
        <v>28.048780489999999</v>
      </c>
      <c r="J185" s="12">
        <v>6.7</v>
      </c>
      <c r="K185" s="28">
        <v>30</v>
      </c>
      <c r="L185" s="12">
        <v>31</v>
      </c>
      <c r="M185" s="12">
        <v>5</v>
      </c>
      <c r="N185" s="12">
        <v>4</v>
      </c>
      <c r="O185" s="12">
        <v>4.5</v>
      </c>
      <c r="P185" s="12">
        <v>4</v>
      </c>
      <c r="Q185" s="12">
        <v>3</v>
      </c>
      <c r="R185" s="12">
        <v>3.5</v>
      </c>
      <c r="S185" s="12">
        <v>90</v>
      </c>
      <c r="T185" s="12">
        <v>4</v>
      </c>
      <c r="U185" s="12">
        <v>240</v>
      </c>
      <c r="V185" s="12">
        <v>60</v>
      </c>
      <c r="W185" s="12">
        <v>0.13700000000000001</v>
      </c>
      <c r="X185">
        <f>SUM(IF(D185=[1]analysis!$C$6,1,0),X184)</f>
        <v>3</v>
      </c>
    </row>
    <row r="186" spans="1:24" x14ac:dyDescent="0.25">
      <c r="A186" t="s">
        <v>2</v>
      </c>
      <c r="B186" s="13" t="s">
        <v>24</v>
      </c>
      <c r="C186" s="23">
        <v>42166</v>
      </c>
      <c r="D186" s="13" t="s">
        <v>45</v>
      </c>
      <c r="E186" s="11">
        <v>0.6</v>
      </c>
      <c r="F186" s="12">
        <v>36.315055999999998</v>
      </c>
      <c r="G186" s="12">
        <v>-76.200083000000006</v>
      </c>
      <c r="H186" s="20">
        <v>4.0999999999999996</v>
      </c>
      <c r="I186" s="12">
        <v>50</v>
      </c>
      <c r="J186" s="12">
        <v>7</v>
      </c>
      <c r="K186" s="28">
        <v>29</v>
      </c>
      <c r="L186" s="12">
        <v>32</v>
      </c>
      <c r="M186" s="12">
        <v>8</v>
      </c>
      <c r="N186" s="12">
        <v>6</v>
      </c>
      <c r="O186" s="12">
        <v>7</v>
      </c>
      <c r="P186" s="12">
        <v>5</v>
      </c>
      <c r="Q186" s="12">
        <v>3</v>
      </c>
      <c r="R186" s="12">
        <v>4</v>
      </c>
      <c r="S186" s="12">
        <v>120</v>
      </c>
      <c r="T186" s="12">
        <v>10</v>
      </c>
      <c r="U186" s="12">
        <v>240</v>
      </c>
      <c r="V186" s="12">
        <v>80</v>
      </c>
      <c r="W186" s="12">
        <v>0.1767</v>
      </c>
      <c r="X186">
        <f>SUM(IF(D186=[1]analysis!$C$6,1,0),X185)</f>
        <v>3</v>
      </c>
    </row>
    <row r="187" spans="1:24" x14ac:dyDescent="0.25">
      <c r="A187" t="s">
        <v>2</v>
      </c>
      <c r="B187" s="13" t="s">
        <v>24</v>
      </c>
      <c r="C187" s="23">
        <v>42166</v>
      </c>
      <c r="D187" s="13" t="s">
        <v>46</v>
      </c>
      <c r="E187" s="11">
        <v>0.60138888888888886</v>
      </c>
      <c r="F187" s="12">
        <v>36.306471999999999</v>
      </c>
      <c r="G187" s="12">
        <v>-76.202083000000002</v>
      </c>
      <c r="H187" s="20">
        <v>3.2</v>
      </c>
      <c r="I187" s="12">
        <v>39.024390240000002</v>
      </c>
      <c r="J187" s="12">
        <v>6.9</v>
      </c>
      <c r="K187" s="28">
        <v>28</v>
      </c>
      <c r="L187" s="12">
        <v>31</v>
      </c>
      <c r="M187" s="12">
        <v>4</v>
      </c>
      <c r="N187" s="12">
        <v>3</v>
      </c>
      <c r="O187" s="12">
        <v>3.5</v>
      </c>
      <c r="P187" s="12">
        <v>4</v>
      </c>
      <c r="Q187" s="12">
        <v>3</v>
      </c>
      <c r="R187" s="12">
        <v>3.5</v>
      </c>
      <c r="S187" s="12">
        <v>130</v>
      </c>
      <c r="T187" s="12">
        <v>6</v>
      </c>
      <c r="U187" s="12">
        <v>220</v>
      </c>
      <c r="V187" s="12">
        <v>90</v>
      </c>
      <c r="W187" s="12">
        <v>0.19320000000000001</v>
      </c>
      <c r="X187">
        <f>SUM(IF(D187=[1]analysis!$C$6,1,0),X186)</f>
        <v>3</v>
      </c>
    </row>
    <row r="188" spans="1:24" x14ac:dyDescent="0.25">
      <c r="A188" t="s">
        <v>2</v>
      </c>
      <c r="B188" s="13" t="s">
        <v>24</v>
      </c>
      <c r="C188" s="23">
        <v>42166</v>
      </c>
      <c r="D188" s="13" t="s">
        <v>47</v>
      </c>
      <c r="E188" s="11">
        <v>0.60486111111111118</v>
      </c>
      <c r="F188" s="12">
        <v>36.305332999999997</v>
      </c>
      <c r="G188" s="12">
        <v>-76.205888999999999</v>
      </c>
      <c r="H188" s="20">
        <v>3.3</v>
      </c>
      <c r="I188" s="12">
        <v>40.243902439999999</v>
      </c>
      <c r="J188" s="12">
        <v>6.9</v>
      </c>
      <c r="K188" s="28">
        <v>28</v>
      </c>
      <c r="L188" s="12">
        <v>31</v>
      </c>
      <c r="M188" s="12">
        <v>8</v>
      </c>
      <c r="N188" s="12">
        <v>7</v>
      </c>
      <c r="O188" s="12">
        <v>7.5</v>
      </c>
      <c r="P188" s="12">
        <v>5</v>
      </c>
      <c r="Q188" s="12">
        <v>4</v>
      </c>
      <c r="R188" s="12">
        <v>4.5</v>
      </c>
      <c r="S188" s="12">
        <v>140</v>
      </c>
      <c r="T188" s="12">
        <v>6</v>
      </c>
      <c r="U188" s="12">
        <v>220</v>
      </c>
      <c r="V188" s="12">
        <v>100</v>
      </c>
      <c r="W188" s="12">
        <v>0.20499999999999999</v>
      </c>
      <c r="X188">
        <f>SUM(IF(D188=[1]analysis!$C$6,1,0),X187)</f>
        <v>3</v>
      </c>
    </row>
    <row r="189" spans="1:24" x14ac:dyDescent="0.25">
      <c r="A189" t="s">
        <v>2</v>
      </c>
      <c r="B189" s="13" t="s">
        <v>24</v>
      </c>
      <c r="C189" s="23">
        <v>42166</v>
      </c>
      <c r="D189" s="13" t="s">
        <v>48</v>
      </c>
      <c r="E189" s="11">
        <v>0.6069444444444444</v>
      </c>
      <c r="F189" s="12">
        <v>36.304361</v>
      </c>
      <c r="G189" s="12">
        <v>-76.211332999999996</v>
      </c>
      <c r="H189" s="20">
        <v>3.3</v>
      </c>
      <c r="I189" s="12">
        <v>40.243902439999999</v>
      </c>
      <c r="J189" s="12">
        <v>6.9</v>
      </c>
      <c r="K189" s="28">
        <v>27</v>
      </c>
      <c r="L189" s="12">
        <v>31</v>
      </c>
      <c r="M189" s="12">
        <v>7</v>
      </c>
      <c r="N189" s="12">
        <v>5</v>
      </c>
      <c r="O189" s="12">
        <v>6</v>
      </c>
      <c r="P189" s="12">
        <v>5</v>
      </c>
      <c r="Q189" s="12">
        <v>4</v>
      </c>
      <c r="R189" s="12">
        <v>4.5</v>
      </c>
      <c r="S189" s="12">
        <v>140</v>
      </c>
      <c r="T189" s="12">
        <v>5</v>
      </c>
      <c r="U189" s="12">
        <v>220</v>
      </c>
      <c r="V189" s="12">
        <v>100</v>
      </c>
      <c r="W189" s="12">
        <v>0.21099999999999999</v>
      </c>
      <c r="X189">
        <f>SUM(IF(D189=[1]analysis!$C$6,1,0),X188)</f>
        <v>3</v>
      </c>
    </row>
    <row r="190" spans="1:24" x14ac:dyDescent="0.25">
      <c r="A190" t="s">
        <v>2</v>
      </c>
      <c r="B190" s="13" t="s">
        <v>24</v>
      </c>
      <c r="C190" s="23">
        <v>42166</v>
      </c>
      <c r="D190" s="13" t="s">
        <v>49</v>
      </c>
      <c r="E190" s="11">
        <v>0.60902777777777783</v>
      </c>
      <c r="F190" s="12">
        <v>36.302638999999999</v>
      </c>
      <c r="G190" s="12">
        <v>-76.216082999999998</v>
      </c>
      <c r="H190" s="20">
        <v>3</v>
      </c>
      <c r="I190" s="12">
        <v>36.585365850000002</v>
      </c>
      <c r="J190" s="12">
        <v>6.9</v>
      </c>
      <c r="K190" s="28">
        <v>27</v>
      </c>
      <c r="L190" s="12">
        <v>33</v>
      </c>
      <c r="M190" s="12">
        <v>9</v>
      </c>
      <c r="N190" s="12">
        <v>8</v>
      </c>
      <c r="O190" s="12">
        <v>8.5</v>
      </c>
      <c r="P190" s="12">
        <v>5</v>
      </c>
      <c r="Q190" s="12">
        <v>4</v>
      </c>
      <c r="R190" s="12">
        <v>4.5</v>
      </c>
      <c r="S190" s="12">
        <v>150</v>
      </c>
      <c r="T190" s="12">
        <v>8</v>
      </c>
      <c r="U190" s="12">
        <v>220</v>
      </c>
      <c r="V190" s="12">
        <v>110</v>
      </c>
      <c r="W190" s="12">
        <v>0.222</v>
      </c>
      <c r="X190">
        <f>SUM(IF(D190=[1]analysis!$C$6,1,0),X189)</f>
        <v>3</v>
      </c>
    </row>
    <row r="191" spans="1:24" x14ac:dyDescent="0.25">
      <c r="A191" t="s">
        <v>2</v>
      </c>
      <c r="B191" s="13" t="s">
        <v>24</v>
      </c>
      <c r="C191" s="23">
        <v>42166</v>
      </c>
      <c r="D191" s="13" t="s">
        <v>50</v>
      </c>
      <c r="E191" s="11">
        <v>0.6118055555555556</v>
      </c>
      <c r="F191" s="12">
        <v>36.299694000000002</v>
      </c>
      <c r="G191" s="12">
        <v>-76.217519999999993</v>
      </c>
      <c r="H191" s="20">
        <v>3.2</v>
      </c>
      <c r="I191" s="12">
        <v>39.024390240000002</v>
      </c>
      <c r="J191" s="12">
        <v>7</v>
      </c>
      <c r="K191" s="28">
        <v>27</v>
      </c>
      <c r="L191" s="12">
        <v>33</v>
      </c>
      <c r="M191" s="12">
        <v>9</v>
      </c>
      <c r="N191" s="12">
        <v>7</v>
      </c>
      <c r="O191" s="12">
        <v>8</v>
      </c>
      <c r="P191" s="12">
        <v>8</v>
      </c>
      <c r="Q191" s="12">
        <v>7</v>
      </c>
      <c r="R191" s="12">
        <v>7.5</v>
      </c>
      <c r="S191" s="12">
        <v>170</v>
      </c>
      <c r="T191" s="12">
        <v>7</v>
      </c>
      <c r="U191" s="12">
        <v>220</v>
      </c>
      <c r="V191" s="12">
        <v>120</v>
      </c>
      <c r="W191" s="12">
        <v>0.252</v>
      </c>
      <c r="X191">
        <f>SUM(IF(D191=[1]analysis!$C$6,1,0),X190)</f>
        <v>3</v>
      </c>
    </row>
    <row r="192" spans="1:24" x14ac:dyDescent="0.25">
      <c r="A192" t="s">
        <v>2</v>
      </c>
      <c r="B192" s="13" t="s">
        <v>24</v>
      </c>
      <c r="C192" s="23">
        <v>42166</v>
      </c>
      <c r="D192" s="13" t="s">
        <v>51</v>
      </c>
      <c r="E192" s="11">
        <v>0.61458333333333337</v>
      </c>
      <c r="F192" s="12">
        <v>36.296472000000001</v>
      </c>
      <c r="G192" s="12">
        <v>-76.217832999999999</v>
      </c>
      <c r="H192" s="20">
        <v>2.8</v>
      </c>
      <c r="I192" s="12">
        <v>34.146341460000002</v>
      </c>
      <c r="J192" s="12">
        <v>6.9</v>
      </c>
      <c r="K192" s="28">
        <v>27</v>
      </c>
      <c r="L192" s="12">
        <v>33</v>
      </c>
      <c r="M192" s="12">
        <v>7</v>
      </c>
      <c r="N192" s="12">
        <v>6</v>
      </c>
      <c r="O192" s="12">
        <v>6.5</v>
      </c>
      <c r="P192" s="12">
        <v>5</v>
      </c>
      <c r="Q192" s="12">
        <v>4</v>
      </c>
      <c r="R192" s="12">
        <v>4.5</v>
      </c>
      <c r="S192" s="12">
        <v>170</v>
      </c>
      <c r="T192" s="12">
        <v>4</v>
      </c>
      <c r="U192" s="12">
        <v>220</v>
      </c>
      <c r="V192" s="12">
        <v>120</v>
      </c>
      <c r="W192" s="12">
        <v>0.254</v>
      </c>
      <c r="X192">
        <f>SUM(IF(D192=[1]analysis!$C$6,1,0),X191)</f>
        <v>3</v>
      </c>
    </row>
    <row r="193" spans="1:24" x14ac:dyDescent="0.25">
      <c r="A193" t="s">
        <v>2</v>
      </c>
      <c r="B193" s="13" t="s">
        <v>24</v>
      </c>
      <c r="C193" s="23">
        <v>42166</v>
      </c>
      <c r="D193" s="13" t="s">
        <v>52</v>
      </c>
      <c r="E193" s="11">
        <v>0.48472222222222222</v>
      </c>
      <c r="F193" s="12">
        <v>36.290444000000001</v>
      </c>
      <c r="G193" s="12">
        <v>-76.180638999999999</v>
      </c>
      <c r="H193" s="20">
        <v>6.6</v>
      </c>
      <c r="I193" s="12">
        <v>80.487804879999999</v>
      </c>
      <c r="J193" s="12">
        <v>7.3</v>
      </c>
      <c r="K193" s="28">
        <v>29</v>
      </c>
      <c r="L193" s="12">
        <v>29</v>
      </c>
      <c r="M193" s="12">
        <v>10</v>
      </c>
      <c r="N193" s="12">
        <v>9</v>
      </c>
      <c r="O193" s="12">
        <v>9.5</v>
      </c>
      <c r="P193" s="12">
        <v>8</v>
      </c>
      <c r="Q193" s="12">
        <v>7</v>
      </c>
      <c r="R193" s="12">
        <v>7.5</v>
      </c>
      <c r="S193" s="12">
        <v>660</v>
      </c>
      <c r="T193" s="12">
        <v>4</v>
      </c>
      <c r="U193" s="12">
        <v>180</v>
      </c>
      <c r="V193" s="12">
        <v>470</v>
      </c>
      <c r="W193" s="12">
        <v>0.94699999999999995</v>
      </c>
      <c r="X193">
        <f>SUM(IF(D193=[1]analysis!$C$6,1,0),X192)</f>
        <v>3</v>
      </c>
    </row>
    <row r="194" spans="1:24" x14ac:dyDescent="0.25">
      <c r="A194" t="s">
        <v>2</v>
      </c>
      <c r="B194" s="13" t="s">
        <v>24</v>
      </c>
      <c r="C194" s="23">
        <v>42166</v>
      </c>
      <c r="D194" s="13" t="s">
        <v>53</v>
      </c>
      <c r="E194" s="11">
        <v>0.49027777777777781</v>
      </c>
      <c r="F194" s="12">
        <v>36.279806000000001</v>
      </c>
      <c r="G194" s="12">
        <v>-76.150361000000004</v>
      </c>
      <c r="H194" s="20">
        <v>7.2</v>
      </c>
      <c r="I194" s="12">
        <v>87.804878049999999</v>
      </c>
      <c r="J194" s="12">
        <v>7.4</v>
      </c>
      <c r="K194" s="28">
        <v>27</v>
      </c>
      <c r="L194" s="12">
        <v>31</v>
      </c>
      <c r="M194" s="12">
        <v>24</v>
      </c>
      <c r="N194" s="12">
        <v>23</v>
      </c>
      <c r="O194" s="12">
        <v>23.5</v>
      </c>
      <c r="P194" s="12">
        <v>19</v>
      </c>
      <c r="Q194" s="12">
        <v>18</v>
      </c>
      <c r="R194" s="12">
        <v>18.5</v>
      </c>
      <c r="S194" s="12">
        <v>1120</v>
      </c>
      <c r="T194" s="12">
        <v>2</v>
      </c>
      <c r="U194" s="12">
        <v>150</v>
      </c>
      <c r="V194" s="12">
        <v>800</v>
      </c>
      <c r="W194" s="12">
        <v>1.599</v>
      </c>
      <c r="X194">
        <f>SUM(IF(D194=[1]analysis!$C$6,1,0),X193)</f>
        <v>3</v>
      </c>
    </row>
    <row r="195" spans="1:24" x14ac:dyDescent="0.25">
      <c r="A195" t="s">
        <v>2</v>
      </c>
      <c r="B195" s="13" t="s">
        <v>24</v>
      </c>
      <c r="C195" s="23">
        <v>42166</v>
      </c>
      <c r="D195" s="13" t="s">
        <v>54</v>
      </c>
      <c r="E195" s="11">
        <v>0.49583333333333335</v>
      </c>
      <c r="F195" s="12">
        <v>36.257722000000001</v>
      </c>
      <c r="G195" s="12">
        <v>-76.116692</v>
      </c>
      <c r="H195" s="20">
        <v>7.6</v>
      </c>
      <c r="I195" s="12">
        <v>92.68292683</v>
      </c>
      <c r="J195" s="12">
        <v>7.4</v>
      </c>
      <c r="K195" s="28">
        <v>27</v>
      </c>
      <c r="L195" s="12">
        <v>29</v>
      </c>
      <c r="M195" s="12">
        <v>27</v>
      </c>
      <c r="N195" s="12">
        <v>28</v>
      </c>
      <c r="O195" s="12">
        <v>27.5</v>
      </c>
      <c r="P195" s="12">
        <v>20</v>
      </c>
      <c r="Q195" s="12">
        <v>19</v>
      </c>
      <c r="R195" s="12">
        <v>19.5</v>
      </c>
      <c r="S195" s="12">
        <v>1320</v>
      </c>
      <c r="T195" s="12">
        <v>5</v>
      </c>
      <c r="U195" s="12">
        <v>120</v>
      </c>
      <c r="V195" s="12">
        <v>950</v>
      </c>
      <c r="W195" s="12">
        <v>1.8919999999999999</v>
      </c>
      <c r="X195">
        <f>SUM(IF(D195=[1]analysis!$C$6,1,0),X194)</f>
        <v>3</v>
      </c>
    </row>
    <row r="196" spans="1:24" x14ac:dyDescent="0.25">
      <c r="A196" t="s">
        <v>2</v>
      </c>
      <c r="B196" s="13" t="s">
        <v>24</v>
      </c>
      <c r="C196" s="23">
        <v>42166</v>
      </c>
      <c r="D196" s="13" t="s">
        <v>55</v>
      </c>
      <c r="E196" s="11">
        <v>0.5</v>
      </c>
      <c r="F196" s="12">
        <v>36.232138999999997</v>
      </c>
      <c r="G196" s="12">
        <v>-76.099417000000003</v>
      </c>
      <c r="H196" s="20">
        <v>7.3</v>
      </c>
      <c r="I196" s="12">
        <v>89.024390240000002</v>
      </c>
      <c r="J196" s="12">
        <v>7.4</v>
      </c>
      <c r="K196" s="28">
        <v>28</v>
      </c>
      <c r="L196" s="12">
        <v>29</v>
      </c>
      <c r="M196" s="12">
        <v>27</v>
      </c>
      <c r="N196" s="12">
        <v>26</v>
      </c>
      <c r="O196" s="12">
        <v>26.5</v>
      </c>
      <c r="P196" s="12">
        <v>17</v>
      </c>
      <c r="Q196" s="12">
        <v>16</v>
      </c>
      <c r="R196" s="12">
        <v>16.5</v>
      </c>
      <c r="S196" s="12">
        <v>1330</v>
      </c>
      <c r="T196" s="12">
        <v>2</v>
      </c>
      <c r="U196" s="12">
        <v>135</v>
      </c>
      <c r="V196" s="12">
        <v>950</v>
      </c>
      <c r="W196" s="12">
        <v>1.9059999999999999</v>
      </c>
      <c r="X196">
        <f>SUM(IF(D196=[1]analysis!$C$6,1,0),X195)</f>
        <v>3</v>
      </c>
    </row>
    <row r="197" spans="1:24" x14ac:dyDescent="0.25">
      <c r="A197" t="s">
        <v>2</v>
      </c>
      <c r="B197" s="13" t="s">
        <v>67</v>
      </c>
      <c r="C197" s="24">
        <v>42165</v>
      </c>
      <c r="D197" s="13" t="s">
        <v>68</v>
      </c>
      <c r="E197" s="11">
        <v>0.4916666666666667</v>
      </c>
      <c r="F197" s="13">
        <v>36.323721999999997</v>
      </c>
      <c r="G197" s="13">
        <v>-76.244028</v>
      </c>
      <c r="H197" s="20">
        <v>0.4</v>
      </c>
      <c r="I197" s="12">
        <v>4.8780487800000003</v>
      </c>
      <c r="J197" s="12">
        <v>6.6</v>
      </c>
      <c r="K197" s="28">
        <v>23</v>
      </c>
      <c r="L197" s="12">
        <v>30</v>
      </c>
      <c r="M197" s="12">
        <v>28</v>
      </c>
      <c r="N197" s="12">
        <v>26</v>
      </c>
      <c r="O197" s="12">
        <v>27</v>
      </c>
      <c r="P197" s="12">
        <v>15</v>
      </c>
      <c r="Q197" s="12">
        <v>13</v>
      </c>
      <c r="R197" s="12">
        <v>14</v>
      </c>
      <c r="S197" s="12">
        <v>130</v>
      </c>
      <c r="T197" s="12">
        <v>0</v>
      </c>
      <c r="U197" s="12">
        <v>0</v>
      </c>
      <c r="V197" s="12">
        <v>90</v>
      </c>
      <c r="W197" s="12">
        <v>0.19259999999999999</v>
      </c>
      <c r="X197">
        <f>SUM(IF(D197=[1]analysis!$C$6,1,0),X196)</f>
        <v>3</v>
      </c>
    </row>
    <row r="198" spans="1:24" x14ac:dyDescent="0.25">
      <c r="A198" t="s">
        <v>2</v>
      </c>
      <c r="B198" s="13" t="s">
        <v>67</v>
      </c>
      <c r="C198" s="24">
        <v>42165</v>
      </c>
      <c r="D198" s="13" t="s">
        <v>69</v>
      </c>
      <c r="E198" s="11">
        <v>0.48333333333333334</v>
      </c>
      <c r="F198" s="12">
        <v>36.321778000000002</v>
      </c>
      <c r="G198" s="12">
        <v>-76.240443999999997</v>
      </c>
      <c r="H198" s="20">
        <v>0.4</v>
      </c>
      <c r="I198" s="12">
        <v>4.8780487800000003</v>
      </c>
      <c r="J198" s="12">
        <v>6.7</v>
      </c>
      <c r="K198" s="28">
        <v>23</v>
      </c>
      <c r="L198" s="12">
        <v>30</v>
      </c>
      <c r="M198" s="12">
        <v>28</v>
      </c>
      <c r="N198" s="12">
        <v>27</v>
      </c>
      <c r="O198" s="12">
        <v>27.5</v>
      </c>
      <c r="P198" s="12">
        <v>24</v>
      </c>
      <c r="Q198" s="12">
        <v>23</v>
      </c>
      <c r="R198" s="12">
        <v>23.5</v>
      </c>
      <c r="S198" s="12">
        <v>130</v>
      </c>
      <c r="T198" s="12">
        <v>0</v>
      </c>
      <c r="U198" s="12">
        <v>0</v>
      </c>
      <c r="V198" s="12">
        <v>90</v>
      </c>
      <c r="W198" s="12">
        <v>0.19350000000000001</v>
      </c>
      <c r="X198">
        <f>SUM(IF(D198=[1]analysis!$C$6,1,0),X197)</f>
        <v>3</v>
      </c>
    </row>
    <row r="199" spans="1:24" x14ac:dyDescent="0.25">
      <c r="A199" t="s">
        <v>2</v>
      </c>
      <c r="B199" s="13" t="s">
        <v>67</v>
      </c>
      <c r="C199" s="24">
        <v>42165</v>
      </c>
      <c r="D199" s="13" t="s">
        <v>70</v>
      </c>
      <c r="E199" s="11">
        <v>0.47847222222222219</v>
      </c>
      <c r="F199" s="12">
        <v>36.322583000000002</v>
      </c>
      <c r="G199" s="12">
        <v>-76.234943999999999</v>
      </c>
      <c r="H199" s="20">
        <v>0.6</v>
      </c>
      <c r="I199" s="12">
        <v>7.3170731709999997</v>
      </c>
      <c r="J199" s="12">
        <v>6.7</v>
      </c>
      <c r="K199" s="28">
        <v>24</v>
      </c>
      <c r="L199" s="12">
        <v>31</v>
      </c>
      <c r="M199" s="12">
        <v>31</v>
      </c>
      <c r="N199" s="12">
        <v>30</v>
      </c>
      <c r="O199" s="12">
        <v>30.5</v>
      </c>
      <c r="P199" s="12">
        <v>18</v>
      </c>
      <c r="Q199" s="12">
        <v>17</v>
      </c>
      <c r="R199" s="12">
        <v>17.5</v>
      </c>
      <c r="S199" s="12">
        <v>130</v>
      </c>
      <c r="T199" s="12">
        <v>0</v>
      </c>
      <c r="U199" s="12">
        <v>0</v>
      </c>
      <c r="V199" s="12">
        <v>90</v>
      </c>
      <c r="W199" s="12">
        <v>0.19420000000000001</v>
      </c>
      <c r="X199">
        <f>SUM(IF(D199=[1]analysis!$C$6,1,0),X198)</f>
        <v>3</v>
      </c>
    </row>
    <row r="200" spans="1:24" x14ac:dyDescent="0.25">
      <c r="A200" t="s">
        <v>2</v>
      </c>
      <c r="B200" s="13" t="s">
        <v>67</v>
      </c>
      <c r="C200" s="24">
        <v>42165</v>
      </c>
      <c r="D200" s="13" t="s">
        <v>71</v>
      </c>
      <c r="E200" s="11">
        <v>0.47152777777777777</v>
      </c>
      <c r="F200" s="12">
        <v>36.323805999999998</v>
      </c>
      <c r="G200" s="12">
        <v>-76.229667000000006</v>
      </c>
      <c r="H200" s="20">
        <v>0.6</v>
      </c>
      <c r="I200" s="12">
        <v>7.3170731709999997</v>
      </c>
      <c r="J200" s="12">
        <v>6.7</v>
      </c>
      <c r="K200" s="28">
        <v>24</v>
      </c>
      <c r="L200" s="12">
        <v>29</v>
      </c>
      <c r="M200" s="12">
        <v>35</v>
      </c>
      <c r="N200" s="12">
        <v>34</v>
      </c>
      <c r="O200" s="12">
        <v>34.5</v>
      </c>
      <c r="P200" s="12">
        <v>24</v>
      </c>
      <c r="Q200" s="12">
        <v>23</v>
      </c>
      <c r="R200" s="12">
        <v>23.5</v>
      </c>
      <c r="S200" s="12">
        <v>130</v>
      </c>
      <c r="T200" s="12">
        <v>0</v>
      </c>
      <c r="U200" s="12">
        <v>0</v>
      </c>
      <c r="V200" s="12">
        <v>90</v>
      </c>
      <c r="W200" s="12">
        <v>0.19109999999999999</v>
      </c>
      <c r="X200">
        <f>SUM(IF(D200=[1]analysis!$C$6,1,0),X199)</f>
        <v>3</v>
      </c>
    </row>
    <row r="201" spans="1:24" x14ac:dyDescent="0.25">
      <c r="A201" t="s">
        <v>2</v>
      </c>
      <c r="B201" s="13" t="s">
        <v>67</v>
      </c>
      <c r="C201" s="24">
        <v>42165</v>
      </c>
      <c r="D201" s="13" t="s">
        <v>72</v>
      </c>
      <c r="E201" s="11">
        <v>0.46388888888888885</v>
      </c>
      <c r="F201" s="12">
        <v>36.322833000000003</v>
      </c>
      <c r="G201" s="12">
        <v>-76.225416999999993</v>
      </c>
      <c r="H201" s="20">
        <v>0.6</v>
      </c>
      <c r="I201" s="12">
        <v>7.3170731709999997</v>
      </c>
      <c r="J201" s="12">
        <v>6.6</v>
      </c>
      <c r="K201" s="28">
        <v>24</v>
      </c>
      <c r="L201" s="12">
        <v>29</v>
      </c>
      <c r="M201" s="12">
        <v>36</v>
      </c>
      <c r="N201" s="12">
        <v>35</v>
      </c>
      <c r="O201" s="12">
        <v>35.5</v>
      </c>
      <c r="P201" s="12">
        <v>25</v>
      </c>
      <c r="Q201" s="12">
        <v>24</v>
      </c>
      <c r="R201" s="12">
        <v>24.5</v>
      </c>
      <c r="S201" s="12">
        <v>130</v>
      </c>
      <c r="T201" s="12">
        <v>0</v>
      </c>
      <c r="U201" s="12">
        <v>0</v>
      </c>
      <c r="V201" s="12">
        <v>90</v>
      </c>
      <c r="W201" s="12">
        <v>0.19189999999999999</v>
      </c>
      <c r="X201">
        <f>SUM(IF(D201=[1]analysis!$C$6,1,0),X200)</f>
        <v>3</v>
      </c>
    </row>
    <row r="202" spans="1:24" x14ac:dyDescent="0.25">
      <c r="A202" t="s">
        <v>2</v>
      </c>
      <c r="B202" s="13" t="s">
        <v>67</v>
      </c>
      <c r="C202" s="24">
        <v>42165</v>
      </c>
      <c r="D202" s="13" t="s">
        <v>73</v>
      </c>
      <c r="E202" s="11">
        <v>0.45694444444444443</v>
      </c>
      <c r="F202" s="12">
        <v>36.318832999999998</v>
      </c>
      <c r="G202" s="12">
        <v>-76.225278000000003</v>
      </c>
      <c r="H202" s="20">
        <v>0.5</v>
      </c>
      <c r="I202" s="12">
        <v>6.0975609759999996</v>
      </c>
      <c r="J202" s="12">
        <v>6.8</v>
      </c>
      <c r="K202" s="28">
        <v>23</v>
      </c>
      <c r="L202" s="12">
        <v>32</v>
      </c>
      <c r="M202" s="12">
        <v>29</v>
      </c>
      <c r="N202" s="12">
        <v>28</v>
      </c>
      <c r="O202" s="12">
        <v>28.5</v>
      </c>
      <c r="P202" s="12">
        <v>15</v>
      </c>
      <c r="Q202" s="12">
        <v>14</v>
      </c>
      <c r="R202" s="12">
        <v>14.5</v>
      </c>
      <c r="S202" s="12">
        <v>130</v>
      </c>
      <c r="T202" s="12">
        <v>0</v>
      </c>
      <c r="U202" s="12">
        <v>0</v>
      </c>
      <c r="V202" s="12">
        <v>90</v>
      </c>
      <c r="W202" s="12">
        <v>0.1933</v>
      </c>
      <c r="X202">
        <f>SUM(IF(D202=[1]analysis!$C$6,1,0),X201)</f>
        <v>3</v>
      </c>
    </row>
    <row r="203" spans="1:24" x14ac:dyDescent="0.25">
      <c r="A203" t="s">
        <v>2</v>
      </c>
      <c r="B203" s="13" t="s">
        <v>67</v>
      </c>
      <c r="C203" s="24">
        <v>42165</v>
      </c>
      <c r="D203" s="13" t="s">
        <v>74</v>
      </c>
      <c r="E203" s="11">
        <v>0.45069444444444445</v>
      </c>
      <c r="F203" s="12">
        <v>36.316277999999997</v>
      </c>
      <c r="G203" s="12">
        <v>-76.223749999999995</v>
      </c>
      <c r="H203" s="20">
        <v>0.4</v>
      </c>
      <c r="I203" s="12">
        <v>4.8780487800000003</v>
      </c>
      <c r="J203" s="12">
        <v>6.7</v>
      </c>
      <c r="K203" s="28">
        <v>24</v>
      </c>
      <c r="L203" s="12">
        <v>28</v>
      </c>
      <c r="M203" s="12">
        <v>29</v>
      </c>
      <c r="N203" s="12">
        <v>28</v>
      </c>
      <c r="O203" s="12">
        <v>28.5</v>
      </c>
      <c r="P203" s="12">
        <v>13</v>
      </c>
      <c r="Q203" s="12">
        <v>12</v>
      </c>
      <c r="R203" s="12">
        <v>12.5</v>
      </c>
      <c r="S203" s="12">
        <v>120</v>
      </c>
      <c r="T203" s="12">
        <v>0.8</v>
      </c>
      <c r="U203" s="12">
        <v>270</v>
      </c>
      <c r="V203" s="12">
        <v>90</v>
      </c>
      <c r="W203" s="12">
        <v>0.1842</v>
      </c>
      <c r="X203">
        <f>SUM(IF(D203=[1]analysis!$C$6,1,0),X202)</f>
        <v>3</v>
      </c>
    </row>
    <row r="204" spans="1:24" x14ac:dyDescent="0.25">
      <c r="A204" t="s">
        <v>2</v>
      </c>
      <c r="B204" s="13" t="s">
        <v>67</v>
      </c>
      <c r="C204" s="24">
        <v>42165</v>
      </c>
      <c r="D204" s="13" t="s">
        <v>75</v>
      </c>
      <c r="E204" s="11">
        <v>0.44166666666666665</v>
      </c>
      <c r="F204" s="12">
        <v>36.315556000000001</v>
      </c>
      <c r="G204" s="12">
        <v>-76.219800000000006</v>
      </c>
      <c r="H204" s="20">
        <v>1</v>
      </c>
      <c r="I204" s="12">
        <v>12.195121950000001</v>
      </c>
      <c r="J204" s="12">
        <v>6.8</v>
      </c>
      <c r="K204" s="28">
        <v>24</v>
      </c>
      <c r="L204" s="12">
        <v>28</v>
      </c>
      <c r="M204" s="12">
        <v>17</v>
      </c>
      <c r="N204" s="12">
        <v>16</v>
      </c>
      <c r="O204" s="12">
        <v>16.5</v>
      </c>
      <c r="P204" s="12">
        <v>10</v>
      </c>
      <c r="Q204" s="12">
        <v>9</v>
      </c>
      <c r="R204" s="12">
        <v>9.5</v>
      </c>
      <c r="S204" s="12">
        <v>120</v>
      </c>
      <c r="T204" s="12">
        <v>0.8</v>
      </c>
      <c r="U204" s="12">
        <v>0</v>
      </c>
      <c r="V204" s="12">
        <v>80</v>
      </c>
      <c r="W204" s="12">
        <v>0.17960000000000001</v>
      </c>
      <c r="X204">
        <f>SUM(IF(D204=[1]analysis!$C$6,1,0),X203)</f>
        <v>3</v>
      </c>
    </row>
    <row r="205" spans="1:24" x14ac:dyDescent="0.25">
      <c r="A205" t="s">
        <v>2</v>
      </c>
      <c r="B205" s="13" t="s">
        <v>67</v>
      </c>
      <c r="C205" s="24">
        <v>42165</v>
      </c>
      <c r="D205" s="13" t="s">
        <v>76</v>
      </c>
      <c r="E205" s="11">
        <v>0.4368055555555555</v>
      </c>
      <c r="F205" s="12">
        <v>36.314999999999998</v>
      </c>
      <c r="G205" s="12">
        <v>-76.218000000000004</v>
      </c>
      <c r="H205" s="20">
        <v>0</v>
      </c>
      <c r="I205" s="12">
        <v>0</v>
      </c>
      <c r="J205" s="12">
        <v>6.7</v>
      </c>
      <c r="K205" s="28">
        <v>25</v>
      </c>
      <c r="L205" s="12">
        <v>29</v>
      </c>
      <c r="M205" s="12">
        <v>27</v>
      </c>
      <c r="N205" s="12">
        <v>25</v>
      </c>
      <c r="O205" s="12">
        <v>26</v>
      </c>
      <c r="P205" s="12">
        <v>16</v>
      </c>
      <c r="Q205" s="12">
        <v>14</v>
      </c>
      <c r="R205" s="12">
        <v>15</v>
      </c>
      <c r="S205" s="12">
        <v>120</v>
      </c>
      <c r="T205" s="12">
        <v>0.4</v>
      </c>
      <c r="U205" s="12">
        <v>90</v>
      </c>
      <c r="V205" s="12">
        <v>90</v>
      </c>
      <c r="W205" s="12">
        <v>0.17929999999999999</v>
      </c>
      <c r="X205">
        <f>SUM(IF(D205=[1]analysis!$C$6,1,0),X204)</f>
        <v>3</v>
      </c>
    </row>
    <row r="206" spans="1:24" x14ac:dyDescent="0.25">
      <c r="A206" t="s">
        <v>2</v>
      </c>
      <c r="B206" s="13" t="s">
        <v>67</v>
      </c>
      <c r="C206" s="24">
        <v>42165</v>
      </c>
      <c r="D206" s="13" t="s">
        <v>77</v>
      </c>
      <c r="E206" s="11">
        <v>0.42222222222222222</v>
      </c>
      <c r="F206" s="12">
        <v>36.315528</v>
      </c>
      <c r="G206" s="12">
        <v>-76.214111000000003</v>
      </c>
      <c r="H206" s="20">
        <v>0.1</v>
      </c>
      <c r="I206" s="12">
        <v>1.2195121950000001</v>
      </c>
      <c r="J206" s="12">
        <v>6.6</v>
      </c>
      <c r="K206" s="28">
        <v>25</v>
      </c>
      <c r="L206" s="12">
        <v>33</v>
      </c>
      <c r="M206" s="12">
        <v>15</v>
      </c>
      <c r="N206" s="12">
        <v>14</v>
      </c>
      <c r="O206" s="12">
        <v>14.5</v>
      </c>
      <c r="P206" s="12">
        <v>9</v>
      </c>
      <c r="Q206" s="12">
        <v>8</v>
      </c>
      <c r="R206" s="12">
        <v>8.5</v>
      </c>
      <c r="S206" s="12">
        <v>120</v>
      </c>
      <c r="T206" s="12">
        <v>1.9</v>
      </c>
      <c r="U206" s="12">
        <v>240</v>
      </c>
      <c r="V206" s="12">
        <v>80</v>
      </c>
      <c r="W206" s="12">
        <v>0.17929999999999999</v>
      </c>
      <c r="X206">
        <f>SUM(IF(D206=[1]analysis!$C$6,1,0),X205)</f>
        <v>3</v>
      </c>
    </row>
    <row r="207" spans="1:24" x14ac:dyDescent="0.25">
      <c r="A207" t="s">
        <v>2</v>
      </c>
      <c r="B207" s="13" t="s">
        <v>67</v>
      </c>
      <c r="C207" s="24">
        <v>42165</v>
      </c>
      <c r="D207" s="13" t="s">
        <v>78</v>
      </c>
      <c r="E207" s="11">
        <v>0.41736111111111113</v>
      </c>
      <c r="F207" s="12">
        <v>36.313000000000002</v>
      </c>
      <c r="G207" s="12">
        <v>-76.215249999999997</v>
      </c>
      <c r="H207" s="20">
        <v>0.2</v>
      </c>
      <c r="I207" s="12">
        <v>2.4390243900000002</v>
      </c>
      <c r="J207" s="12">
        <v>6.9</v>
      </c>
      <c r="K207" s="28">
        <v>25</v>
      </c>
      <c r="L207" s="12">
        <v>30</v>
      </c>
      <c r="M207" s="12">
        <v>10</v>
      </c>
      <c r="N207" s="12">
        <v>9</v>
      </c>
      <c r="O207" s="12">
        <v>9.5</v>
      </c>
      <c r="P207" s="12">
        <v>6</v>
      </c>
      <c r="Q207" s="12">
        <v>5</v>
      </c>
      <c r="R207" s="12">
        <v>5.5</v>
      </c>
      <c r="S207" s="12">
        <v>120</v>
      </c>
      <c r="T207" s="12">
        <v>1.2</v>
      </c>
      <c r="U207" s="12">
        <v>270</v>
      </c>
      <c r="V207" s="12">
        <v>80</v>
      </c>
      <c r="W207" s="12">
        <v>0.17699999999999999</v>
      </c>
      <c r="X207">
        <f>SUM(IF(D207=[1]analysis!$C$6,1,0),X206)</f>
        <v>3</v>
      </c>
    </row>
    <row r="208" spans="1:24" x14ac:dyDescent="0.25">
      <c r="A208" t="s">
        <v>2</v>
      </c>
      <c r="B208" s="13" t="s">
        <v>67</v>
      </c>
      <c r="C208" s="24">
        <v>42165</v>
      </c>
      <c r="D208" s="13" t="s">
        <v>79</v>
      </c>
      <c r="E208" s="11">
        <v>0.41041666666666665</v>
      </c>
      <c r="F208" s="12">
        <v>36.311610999999999</v>
      </c>
      <c r="G208" s="12">
        <v>-76.210222000000002</v>
      </c>
      <c r="H208" s="20">
        <v>1</v>
      </c>
      <c r="I208" s="12">
        <v>12.195121950000001</v>
      </c>
      <c r="J208" s="12">
        <v>6.7</v>
      </c>
      <c r="K208" s="28">
        <v>25</v>
      </c>
      <c r="L208" s="12">
        <v>27</v>
      </c>
      <c r="M208" s="12">
        <v>8</v>
      </c>
      <c r="N208" s="12">
        <v>6</v>
      </c>
      <c r="O208" s="12">
        <v>7</v>
      </c>
      <c r="P208" s="12">
        <v>6</v>
      </c>
      <c r="Q208" s="12">
        <v>4</v>
      </c>
      <c r="R208" s="12">
        <v>5</v>
      </c>
      <c r="S208" s="12">
        <v>120</v>
      </c>
      <c r="T208" s="12">
        <v>2.2999999999999998</v>
      </c>
      <c r="U208" s="12">
        <v>30</v>
      </c>
      <c r="V208" s="12">
        <v>80</v>
      </c>
      <c r="W208" s="12">
        <v>0.1754</v>
      </c>
      <c r="X208">
        <f>SUM(IF(D208=[1]analysis!$C$6,1,0),X207)</f>
        <v>3</v>
      </c>
    </row>
    <row r="209" spans="1:24" x14ac:dyDescent="0.25">
      <c r="A209" t="s">
        <v>2</v>
      </c>
      <c r="B209" s="13" t="s">
        <v>67</v>
      </c>
      <c r="C209" s="24">
        <v>42165</v>
      </c>
      <c r="D209" s="13" t="s">
        <v>80</v>
      </c>
      <c r="E209" s="11">
        <v>0.40625</v>
      </c>
      <c r="F209" s="12">
        <v>36.310167</v>
      </c>
      <c r="G209" s="12">
        <v>-76.212056000000004</v>
      </c>
      <c r="H209" s="20">
        <v>1.2</v>
      </c>
      <c r="I209" s="12">
        <v>14.634146339999999</v>
      </c>
      <c r="J209" s="12">
        <v>6.9</v>
      </c>
      <c r="K209" s="28">
        <v>25</v>
      </c>
      <c r="L209" s="12">
        <v>30</v>
      </c>
      <c r="M209" s="12">
        <v>5</v>
      </c>
      <c r="N209" s="12">
        <v>4</v>
      </c>
      <c r="O209" s="12">
        <v>4.5</v>
      </c>
      <c r="P209" s="12">
        <v>4</v>
      </c>
      <c r="Q209" s="12">
        <v>4</v>
      </c>
      <c r="R209" s="12">
        <v>4</v>
      </c>
      <c r="S209" s="12">
        <v>120</v>
      </c>
      <c r="T209" s="12">
        <v>0</v>
      </c>
      <c r="U209" s="12">
        <v>0</v>
      </c>
      <c r="V209" s="12">
        <v>90</v>
      </c>
      <c r="W209" s="12">
        <v>0.1797</v>
      </c>
      <c r="X209">
        <f>SUM(IF(D209=[1]analysis!$C$6,1,0),X208)</f>
        <v>3</v>
      </c>
    </row>
    <row r="210" spans="1:24" x14ac:dyDescent="0.25">
      <c r="A210" t="s">
        <v>2</v>
      </c>
      <c r="B210" s="13" t="s">
        <v>67</v>
      </c>
      <c r="C210" s="24">
        <v>42165</v>
      </c>
      <c r="D210" s="13" t="s">
        <v>81</v>
      </c>
      <c r="E210" s="11">
        <v>0.39999999999999997</v>
      </c>
      <c r="F210" s="12">
        <v>36.308250000000001</v>
      </c>
      <c r="G210" s="12">
        <v>-76.212193999999997</v>
      </c>
      <c r="H210" s="20">
        <v>1.7</v>
      </c>
      <c r="I210" s="12">
        <v>20.731707320000002</v>
      </c>
      <c r="J210" s="12">
        <v>6.8</v>
      </c>
      <c r="K210" s="28">
        <v>26</v>
      </c>
      <c r="L210" s="12">
        <v>27</v>
      </c>
      <c r="M210" s="12">
        <v>7</v>
      </c>
      <c r="N210" s="12">
        <v>6</v>
      </c>
      <c r="O210" s="12">
        <v>6.5</v>
      </c>
      <c r="P210" s="12">
        <v>6</v>
      </c>
      <c r="Q210" s="12">
        <v>5</v>
      </c>
      <c r="R210" s="12">
        <v>5.5</v>
      </c>
      <c r="S210" s="12">
        <v>120</v>
      </c>
      <c r="T210" s="12">
        <v>2.5</v>
      </c>
      <c r="U210" s="12">
        <v>0</v>
      </c>
      <c r="V210" s="12">
        <v>90</v>
      </c>
      <c r="W210" s="12">
        <v>0.18579999999999999</v>
      </c>
      <c r="X210">
        <f>SUM(IF(D210=[1]analysis!$C$6,1,0),X209)</f>
        <v>3</v>
      </c>
    </row>
    <row r="211" spans="1:24" x14ac:dyDescent="0.25">
      <c r="A211" t="s">
        <v>2</v>
      </c>
      <c r="B211" s="13" t="s">
        <v>67</v>
      </c>
      <c r="C211" s="24">
        <v>42165</v>
      </c>
      <c r="D211" s="13" t="s">
        <v>82</v>
      </c>
      <c r="E211" s="11">
        <v>0.39513888888888887</v>
      </c>
      <c r="F211" s="12">
        <v>36.306944000000001</v>
      </c>
      <c r="G211" s="12">
        <v>-76.210361000000006</v>
      </c>
      <c r="H211" s="20">
        <v>2.7</v>
      </c>
      <c r="I211" s="12">
        <v>32.926829269999999</v>
      </c>
      <c r="J211" s="12">
        <v>6.9</v>
      </c>
      <c r="K211" s="28">
        <v>26</v>
      </c>
      <c r="L211" s="12">
        <v>28</v>
      </c>
      <c r="M211" s="12">
        <v>6</v>
      </c>
      <c r="N211" s="12">
        <v>5</v>
      </c>
      <c r="O211" s="12">
        <v>5.5</v>
      </c>
      <c r="P211" s="12">
        <v>5</v>
      </c>
      <c r="Q211" s="12">
        <v>4</v>
      </c>
      <c r="R211" s="12">
        <v>4.5</v>
      </c>
      <c r="S211" s="12">
        <v>130</v>
      </c>
      <c r="T211" s="12">
        <v>2.7</v>
      </c>
      <c r="U211" s="12">
        <v>120</v>
      </c>
      <c r="V211" s="12">
        <v>90</v>
      </c>
      <c r="W211" s="12">
        <v>0.19750000000000001</v>
      </c>
      <c r="X211">
        <f>SUM(IF(D211=[1]analysis!$C$6,1,0),X210)</f>
        <v>3</v>
      </c>
    </row>
    <row r="212" spans="1:24" x14ac:dyDescent="0.25">
      <c r="A212" t="s">
        <v>2</v>
      </c>
      <c r="B212" s="13" t="s">
        <v>56</v>
      </c>
      <c r="C212" s="24">
        <v>42164</v>
      </c>
      <c r="D212" s="13" t="s">
        <v>57</v>
      </c>
      <c r="E212" s="11">
        <v>0.41875000000000001</v>
      </c>
      <c r="F212" s="12">
        <v>36.350481000000002</v>
      </c>
      <c r="G212" s="12">
        <v>-76.163855999999996</v>
      </c>
      <c r="H212" s="20">
        <v>0</v>
      </c>
      <c r="I212" s="12">
        <v>0</v>
      </c>
      <c r="J212" s="12">
        <v>6.7</v>
      </c>
      <c r="K212" s="28">
        <v>25</v>
      </c>
      <c r="L212" s="12">
        <v>30</v>
      </c>
      <c r="M212" s="12">
        <v>12</v>
      </c>
      <c r="N212" s="12">
        <v>14</v>
      </c>
      <c r="O212" s="12">
        <v>13</v>
      </c>
      <c r="P212" s="12">
        <v>5</v>
      </c>
      <c r="Q212" s="12">
        <v>6</v>
      </c>
      <c r="R212" s="12">
        <v>5.5</v>
      </c>
      <c r="S212" s="12">
        <v>190</v>
      </c>
      <c r="T212" s="12">
        <v>1.7</v>
      </c>
      <c r="U212" s="12">
        <v>240</v>
      </c>
      <c r="V212" s="12">
        <v>140</v>
      </c>
      <c r="W212" s="12">
        <v>0.28799999999999998</v>
      </c>
      <c r="X212">
        <f>SUM(IF(D212=[1]analysis!$C$6,1,0),X211)</f>
        <v>3</v>
      </c>
    </row>
    <row r="213" spans="1:24" x14ac:dyDescent="0.25">
      <c r="A213" t="s">
        <v>2</v>
      </c>
      <c r="B213" s="13" t="s">
        <v>56</v>
      </c>
      <c r="C213" s="24">
        <v>42164</v>
      </c>
      <c r="D213" s="13" t="s">
        <v>58</v>
      </c>
      <c r="E213" s="11">
        <v>0.42708333333333331</v>
      </c>
      <c r="F213" s="12">
        <v>36.346221999999997</v>
      </c>
      <c r="G213" s="12">
        <v>-76.162694000000002</v>
      </c>
      <c r="H213" s="20">
        <v>0</v>
      </c>
      <c r="I213" s="12">
        <v>0</v>
      </c>
      <c r="J213" s="12">
        <v>6.8</v>
      </c>
      <c r="K213" s="28">
        <v>25</v>
      </c>
      <c r="L213" s="12">
        <v>29</v>
      </c>
      <c r="M213" s="12">
        <v>11</v>
      </c>
      <c r="N213" s="12">
        <v>14</v>
      </c>
      <c r="O213" s="12">
        <v>12.5</v>
      </c>
      <c r="P213" s="12">
        <v>8</v>
      </c>
      <c r="Q213" s="12">
        <v>6</v>
      </c>
      <c r="R213" s="12">
        <v>7</v>
      </c>
      <c r="S213" s="12">
        <v>150</v>
      </c>
      <c r="T213" s="12">
        <v>1.2</v>
      </c>
      <c r="U213" s="12">
        <v>210</v>
      </c>
      <c r="V213" s="12">
        <v>110</v>
      </c>
      <c r="W213" s="12">
        <v>0.224</v>
      </c>
      <c r="X213">
        <f>SUM(IF(D213=[1]analysis!$C$6,1,0),X212)</f>
        <v>3</v>
      </c>
    </row>
    <row r="214" spans="1:24" x14ac:dyDescent="0.25">
      <c r="A214" t="s">
        <v>2</v>
      </c>
      <c r="B214" s="13" t="s">
        <v>56</v>
      </c>
      <c r="C214" s="24">
        <v>42164</v>
      </c>
      <c r="D214" s="13" t="s">
        <v>59</v>
      </c>
      <c r="E214" s="11">
        <v>0.43402777777777773</v>
      </c>
      <c r="F214" s="12">
        <v>36.342666999999999</v>
      </c>
      <c r="G214" s="12">
        <v>-76.165082999999996</v>
      </c>
      <c r="H214" s="20">
        <v>0.7</v>
      </c>
      <c r="I214" s="12">
        <v>8.5365853660000006</v>
      </c>
      <c r="J214" s="12">
        <v>6.8</v>
      </c>
      <c r="K214" s="28">
        <v>25</v>
      </c>
      <c r="L214" s="12">
        <v>30</v>
      </c>
      <c r="M214" s="12">
        <v>11</v>
      </c>
      <c r="N214" s="12">
        <v>10</v>
      </c>
      <c r="O214" s="12">
        <v>10.5</v>
      </c>
      <c r="P214" s="12">
        <v>9</v>
      </c>
      <c r="Q214" s="12">
        <v>8</v>
      </c>
      <c r="R214" s="12">
        <v>8.5</v>
      </c>
      <c r="S214" s="12">
        <v>140</v>
      </c>
      <c r="T214" s="12">
        <v>2.7</v>
      </c>
      <c r="U214" s="12">
        <v>320</v>
      </c>
      <c r="V214" s="12">
        <v>100</v>
      </c>
      <c r="W214" s="12">
        <v>0.21</v>
      </c>
      <c r="X214">
        <f>SUM(IF(D214=[1]analysis!$C$6,1,0),X213)</f>
        <v>3</v>
      </c>
    </row>
    <row r="215" spans="1:24" x14ac:dyDescent="0.25">
      <c r="A215" t="s">
        <v>2</v>
      </c>
      <c r="B215" s="13" t="s">
        <v>56</v>
      </c>
      <c r="C215" s="24">
        <v>42164</v>
      </c>
      <c r="D215" s="13" t="s">
        <v>60</v>
      </c>
      <c r="E215" s="11">
        <v>0.44166666666666665</v>
      </c>
      <c r="F215" s="12">
        <v>36.339972000000003</v>
      </c>
      <c r="G215" s="12">
        <v>-76.168694000000002</v>
      </c>
      <c r="H215" s="20">
        <v>0.4</v>
      </c>
      <c r="I215" s="12">
        <v>4.8780487800000003</v>
      </c>
      <c r="J215" s="12">
        <v>6.9</v>
      </c>
      <c r="K215" s="28">
        <v>25</v>
      </c>
      <c r="L215" s="12">
        <v>33</v>
      </c>
      <c r="M215" s="12">
        <v>11</v>
      </c>
      <c r="N215" s="12">
        <v>10</v>
      </c>
      <c r="O215" s="12">
        <v>10.5</v>
      </c>
      <c r="P215" s="12">
        <v>6</v>
      </c>
      <c r="Q215" s="12">
        <v>4</v>
      </c>
      <c r="R215" s="12">
        <v>5</v>
      </c>
      <c r="S215" s="12">
        <v>130</v>
      </c>
      <c r="T215" s="12">
        <v>3.6</v>
      </c>
      <c r="U215" s="12">
        <v>240</v>
      </c>
      <c r="V215" s="12">
        <v>90</v>
      </c>
      <c r="W215" s="12">
        <v>0.1951</v>
      </c>
      <c r="X215">
        <f>SUM(IF(D215=[1]analysis!$C$6,1,0),X214)</f>
        <v>3</v>
      </c>
    </row>
    <row r="216" spans="1:24" x14ac:dyDescent="0.25">
      <c r="A216" t="s">
        <v>2</v>
      </c>
      <c r="B216" s="13" t="s">
        <v>56</v>
      </c>
      <c r="C216" s="24">
        <v>42164</v>
      </c>
      <c r="D216" s="13" t="s">
        <v>61</v>
      </c>
      <c r="E216" s="11">
        <v>0.44722222222222219</v>
      </c>
      <c r="F216" s="12">
        <v>36.337639000000003</v>
      </c>
      <c r="G216" s="12">
        <v>-76.173028000000002</v>
      </c>
      <c r="H216" s="20">
        <v>0.8</v>
      </c>
      <c r="I216" s="12">
        <v>9.7560975610000007</v>
      </c>
      <c r="J216" s="12">
        <v>6.8</v>
      </c>
      <c r="K216" s="28">
        <v>25</v>
      </c>
      <c r="L216" s="12">
        <v>29</v>
      </c>
      <c r="M216" s="12">
        <v>10</v>
      </c>
      <c r="N216" s="12">
        <v>7</v>
      </c>
      <c r="O216" s="12">
        <v>8.5</v>
      </c>
      <c r="P216" s="12">
        <v>4</v>
      </c>
      <c r="Q216" s="12">
        <v>4</v>
      </c>
      <c r="R216" s="12">
        <v>4</v>
      </c>
      <c r="S216" s="12">
        <v>140</v>
      </c>
      <c r="T216" s="12">
        <v>4.3</v>
      </c>
      <c r="U216" s="12">
        <v>210</v>
      </c>
      <c r="V216" s="12">
        <v>100</v>
      </c>
      <c r="W216" s="12">
        <v>0.19969999999999999</v>
      </c>
      <c r="X216">
        <f>SUM(IF(D216=[1]analysis!$C$6,1,0),X215)</f>
        <v>3</v>
      </c>
    </row>
    <row r="217" spans="1:24" x14ac:dyDescent="0.25">
      <c r="A217" t="s">
        <v>2</v>
      </c>
      <c r="B217" s="13" t="s">
        <v>56</v>
      </c>
      <c r="C217" s="24">
        <v>42164</v>
      </c>
      <c r="D217" s="13" t="s">
        <v>62</v>
      </c>
      <c r="E217" s="11">
        <v>0.45277777777777778</v>
      </c>
      <c r="F217" s="12">
        <v>36.334167000000001</v>
      </c>
      <c r="G217" s="12">
        <v>-76.175749999999994</v>
      </c>
      <c r="H217" s="20">
        <v>0.9</v>
      </c>
      <c r="I217" s="12">
        <v>10.975609759999999</v>
      </c>
      <c r="J217" s="12">
        <v>6.8</v>
      </c>
      <c r="K217" s="28">
        <v>25</v>
      </c>
      <c r="L217" s="12">
        <v>29</v>
      </c>
      <c r="M217" s="12">
        <v>8</v>
      </c>
      <c r="N217" s="12">
        <v>7</v>
      </c>
      <c r="O217" s="12">
        <v>7.5</v>
      </c>
      <c r="P217" s="12">
        <v>5</v>
      </c>
      <c r="Q217" s="12">
        <v>4</v>
      </c>
      <c r="R217" s="12">
        <v>4.5</v>
      </c>
      <c r="S217" s="12">
        <v>120</v>
      </c>
      <c r="T217" s="12">
        <v>4.0999999999999996</v>
      </c>
      <c r="U217" s="12">
        <v>240</v>
      </c>
      <c r="V217" s="12">
        <v>90</v>
      </c>
      <c r="W217" s="12">
        <v>0.18579999999999999</v>
      </c>
      <c r="X217">
        <f>SUM(IF(D217=[1]analysis!$C$6,1,0),X216)</f>
        <v>3</v>
      </c>
    </row>
    <row r="218" spans="1:24" x14ac:dyDescent="0.25">
      <c r="A218" t="s">
        <v>2</v>
      </c>
      <c r="B218" s="13" t="s">
        <v>56</v>
      </c>
      <c r="C218" s="24">
        <v>42164</v>
      </c>
      <c r="D218" s="13" t="s">
        <v>63</v>
      </c>
      <c r="E218" s="11">
        <v>0.45902777777777781</v>
      </c>
      <c r="F218" s="12">
        <v>36.332444000000002</v>
      </c>
      <c r="G218" s="12">
        <v>-76.178721999999993</v>
      </c>
      <c r="H218" s="20">
        <v>1.2</v>
      </c>
      <c r="I218" s="12">
        <v>14.634146339999999</v>
      </c>
      <c r="J218" s="12">
        <v>6.7</v>
      </c>
      <c r="K218" s="28">
        <v>25</v>
      </c>
      <c r="L218" s="12">
        <v>29</v>
      </c>
      <c r="M218" s="12">
        <v>9</v>
      </c>
      <c r="N218" s="12">
        <v>7</v>
      </c>
      <c r="O218" s="12">
        <v>8</v>
      </c>
      <c r="P218" s="12">
        <v>8</v>
      </c>
      <c r="Q218" s="12">
        <v>6</v>
      </c>
      <c r="R218" s="12">
        <v>7</v>
      </c>
      <c r="S218" s="12">
        <v>100</v>
      </c>
      <c r="T218" s="12">
        <v>0.8</v>
      </c>
      <c r="U218" s="12">
        <v>280</v>
      </c>
      <c r="V218" s="12">
        <v>70</v>
      </c>
      <c r="W218" s="12">
        <v>0.14460000000000001</v>
      </c>
      <c r="X218">
        <f>SUM(IF(D218=[1]analysis!$C$6,1,0),X217)</f>
        <v>3</v>
      </c>
    </row>
    <row r="219" spans="1:24" x14ac:dyDescent="0.25">
      <c r="A219" t="s">
        <v>2</v>
      </c>
      <c r="B219" s="13" t="s">
        <v>56</v>
      </c>
      <c r="C219" s="24">
        <v>42164</v>
      </c>
      <c r="D219" s="13" t="s">
        <v>64</v>
      </c>
      <c r="E219" s="11">
        <v>0.46666666666666662</v>
      </c>
      <c r="F219" s="12">
        <v>36.328693999999999</v>
      </c>
      <c r="G219" s="12">
        <v>-76.177194</v>
      </c>
      <c r="H219" s="20">
        <v>1.7</v>
      </c>
      <c r="I219" s="12">
        <v>20.731707320000002</v>
      </c>
      <c r="J219" s="12">
        <v>6.7</v>
      </c>
      <c r="K219" s="28">
        <v>26</v>
      </c>
      <c r="L219" s="12">
        <v>31</v>
      </c>
      <c r="M219" s="12">
        <v>6</v>
      </c>
      <c r="N219" s="12">
        <v>5</v>
      </c>
      <c r="O219" s="12">
        <v>5.5</v>
      </c>
      <c r="P219" s="12">
        <v>5</v>
      </c>
      <c r="Q219" s="12">
        <v>4</v>
      </c>
      <c r="R219" s="12">
        <v>4.5</v>
      </c>
      <c r="S219" s="12">
        <v>90</v>
      </c>
      <c r="T219" s="12">
        <v>4.7</v>
      </c>
      <c r="U219" s="12">
        <v>0</v>
      </c>
      <c r="V219" s="12">
        <v>60</v>
      </c>
      <c r="W219" s="12">
        <v>0.1358</v>
      </c>
      <c r="X219">
        <f>SUM(IF(D219=[1]analysis!$C$6,1,0),X218)</f>
        <v>3</v>
      </c>
    </row>
    <row r="220" spans="1:24" x14ac:dyDescent="0.25">
      <c r="A220" t="s">
        <v>2</v>
      </c>
      <c r="B220" s="13" t="s">
        <v>56</v>
      </c>
      <c r="C220" s="24">
        <v>42164</v>
      </c>
      <c r="D220" s="13" t="s">
        <v>65</v>
      </c>
      <c r="E220" s="11">
        <v>0.47222222222222227</v>
      </c>
      <c r="F220" s="12">
        <v>36.325055999999996</v>
      </c>
      <c r="G220" s="12">
        <v>-76.178611000000004</v>
      </c>
      <c r="H220" s="20">
        <v>2</v>
      </c>
      <c r="I220" s="12">
        <v>24.390243900000002</v>
      </c>
      <c r="J220" s="12">
        <v>6.8</v>
      </c>
      <c r="K220" s="28">
        <v>26</v>
      </c>
      <c r="L220" s="12">
        <v>32</v>
      </c>
      <c r="M220" s="12">
        <v>6</v>
      </c>
      <c r="N220" s="12">
        <v>5</v>
      </c>
      <c r="O220" s="12">
        <v>5.5</v>
      </c>
      <c r="P220" s="12">
        <v>4</v>
      </c>
      <c r="Q220" s="12">
        <v>4</v>
      </c>
      <c r="R220" s="12">
        <v>4</v>
      </c>
      <c r="S220" s="12">
        <v>80</v>
      </c>
      <c r="T220" s="12">
        <v>4.7</v>
      </c>
      <c r="U220" s="12">
        <v>180</v>
      </c>
      <c r="V220" s="12">
        <v>60</v>
      </c>
      <c r="W220" s="12">
        <v>0.1268</v>
      </c>
      <c r="X220">
        <f>SUM(IF(D220=[1]analysis!$C$6,1,0),X219)</f>
        <v>3</v>
      </c>
    </row>
    <row r="221" spans="1:24" x14ac:dyDescent="0.25">
      <c r="A221" t="s">
        <v>2</v>
      </c>
      <c r="B221" s="13" t="s">
        <v>56</v>
      </c>
      <c r="C221" s="24">
        <v>42164</v>
      </c>
      <c r="D221" s="13" t="s">
        <v>66</v>
      </c>
      <c r="E221" s="11">
        <v>0.47638888888888892</v>
      </c>
      <c r="F221" s="12">
        <v>36.324278</v>
      </c>
      <c r="G221" s="12">
        <v>-76.181721999999993</v>
      </c>
      <c r="H221" s="20">
        <v>3.1</v>
      </c>
      <c r="I221" s="12">
        <v>37.804878049999999</v>
      </c>
      <c r="J221" s="12">
        <v>6.8</v>
      </c>
      <c r="K221" s="28">
        <v>26</v>
      </c>
      <c r="L221" s="12">
        <v>32</v>
      </c>
      <c r="M221" s="12">
        <v>4</v>
      </c>
      <c r="N221" s="12">
        <v>3</v>
      </c>
      <c r="O221" s="12">
        <v>3.5</v>
      </c>
      <c r="P221" s="12">
        <v>5</v>
      </c>
      <c r="Q221" s="12">
        <v>4</v>
      </c>
      <c r="R221" s="12">
        <v>4.5</v>
      </c>
      <c r="S221" s="12">
        <v>80</v>
      </c>
      <c r="T221" s="12">
        <v>5</v>
      </c>
      <c r="U221" s="12">
        <v>0</v>
      </c>
      <c r="V221" s="12">
        <v>60</v>
      </c>
      <c r="W221" s="12">
        <v>0.1231</v>
      </c>
      <c r="X221">
        <f>SUM(IF(D221=[1]analysis!$C$6,1,0),X220)</f>
        <v>3</v>
      </c>
    </row>
    <row r="222" spans="1:24" x14ac:dyDescent="0.25">
      <c r="A222" t="s">
        <v>2</v>
      </c>
      <c r="B222" s="13" t="s">
        <v>14</v>
      </c>
      <c r="C222" s="24">
        <v>42163</v>
      </c>
      <c r="D222" s="13" t="s">
        <v>15</v>
      </c>
      <c r="E222" s="11">
        <v>0.38958333333333334</v>
      </c>
      <c r="F222" s="12">
        <v>36.309750000000001</v>
      </c>
      <c r="G222" s="12">
        <v>-76.130860999999996</v>
      </c>
      <c r="H222" s="20">
        <v>4.2</v>
      </c>
      <c r="I222" s="12">
        <v>51.219512199999997</v>
      </c>
      <c r="J222" s="12">
        <v>6.8</v>
      </c>
      <c r="K222" s="28">
        <v>24</v>
      </c>
      <c r="L222" s="12">
        <v>32</v>
      </c>
      <c r="M222" s="12">
        <v>31</v>
      </c>
      <c r="N222" s="12">
        <v>25</v>
      </c>
      <c r="O222" s="12">
        <v>28</v>
      </c>
      <c r="P222" s="12">
        <v>19</v>
      </c>
      <c r="Q222" s="12">
        <v>19</v>
      </c>
      <c r="R222" s="12">
        <v>19</v>
      </c>
      <c r="S222" s="12">
        <v>200</v>
      </c>
      <c r="T222" s="12">
        <v>0</v>
      </c>
      <c r="U222" s="12">
        <v>0</v>
      </c>
      <c r="V222" s="12">
        <v>150</v>
      </c>
      <c r="W222" s="12">
        <v>0.29799999999999999</v>
      </c>
      <c r="X222">
        <f>SUM(IF(D222=[1]analysis!$C$6,1,0),X221)</f>
        <v>3</v>
      </c>
    </row>
    <row r="223" spans="1:24" x14ac:dyDescent="0.25">
      <c r="A223" t="s">
        <v>2</v>
      </c>
      <c r="B223" s="13" t="s">
        <v>14</v>
      </c>
      <c r="C223" s="24">
        <v>42163</v>
      </c>
      <c r="D223" s="13" t="s">
        <v>16</v>
      </c>
      <c r="E223" s="11">
        <v>0.40138888888888885</v>
      </c>
      <c r="F223" s="12">
        <v>36.305250000000001</v>
      </c>
      <c r="G223" s="12">
        <v>-76.130167</v>
      </c>
      <c r="H223" s="20">
        <v>4.3</v>
      </c>
      <c r="I223" s="12">
        <v>52.43902439</v>
      </c>
      <c r="J223" s="12">
        <v>6.6</v>
      </c>
      <c r="K223" s="28">
        <v>23</v>
      </c>
      <c r="L223" s="12">
        <v>29</v>
      </c>
      <c r="M223" s="12">
        <v>25</v>
      </c>
      <c r="N223" s="12">
        <v>24</v>
      </c>
      <c r="O223" s="12">
        <v>24.5</v>
      </c>
      <c r="P223" s="12">
        <v>13</v>
      </c>
      <c r="Q223" s="12">
        <v>13</v>
      </c>
      <c r="R223" s="12">
        <v>13</v>
      </c>
      <c r="S223" s="12">
        <v>220</v>
      </c>
      <c r="T223" s="12">
        <v>0</v>
      </c>
      <c r="U223" s="12">
        <v>0</v>
      </c>
      <c r="V223" s="12">
        <v>170</v>
      </c>
      <c r="W223" s="12">
        <v>0.314</v>
      </c>
      <c r="X223">
        <f>SUM(IF(D223=[1]analysis!$C$6,1,0),X222)</f>
        <v>3</v>
      </c>
    </row>
    <row r="224" spans="1:24" x14ac:dyDescent="0.25">
      <c r="A224" t="s">
        <v>2</v>
      </c>
      <c r="B224" s="13" t="s">
        <v>14</v>
      </c>
      <c r="C224" s="24">
        <v>42163</v>
      </c>
      <c r="D224" s="13" t="s">
        <v>17</v>
      </c>
      <c r="E224" s="11">
        <v>0.41666666666666669</v>
      </c>
      <c r="F224" s="12">
        <v>36.300944000000001</v>
      </c>
      <c r="G224" s="12">
        <v>-76.131900000000002</v>
      </c>
      <c r="H224" s="20">
        <v>6.7</v>
      </c>
      <c r="I224" s="12">
        <v>81.707317070000002</v>
      </c>
      <c r="J224" s="12">
        <v>7.1</v>
      </c>
      <c r="K224" s="28">
        <v>25</v>
      </c>
      <c r="L224" s="12">
        <v>26</v>
      </c>
      <c r="M224" s="12">
        <v>19</v>
      </c>
      <c r="N224" s="12">
        <v>17</v>
      </c>
      <c r="O224" s="12">
        <v>18</v>
      </c>
      <c r="P224" s="12">
        <v>10</v>
      </c>
      <c r="Q224" s="12">
        <v>13</v>
      </c>
      <c r="R224" s="12">
        <v>11.5</v>
      </c>
      <c r="S224" s="12">
        <v>660</v>
      </c>
      <c r="T224" s="12">
        <v>4.3</v>
      </c>
      <c r="U224" s="12">
        <v>180</v>
      </c>
      <c r="V224" s="12">
        <v>470</v>
      </c>
      <c r="W224" s="12">
        <v>0.95399999999999996</v>
      </c>
      <c r="X224">
        <f>SUM(IF(D224=[1]analysis!$C$6,1,0),X223)</f>
        <v>3</v>
      </c>
    </row>
    <row r="225" spans="1:24" x14ac:dyDescent="0.25">
      <c r="A225" t="s">
        <v>2</v>
      </c>
      <c r="B225" s="13" t="s">
        <v>14</v>
      </c>
      <c r="C225" s="24">
        <v>42163</v>
      </c>
      <c r="D225" s="13" t="s">
        <v>18</v>
      </c>
      <c r="E225" s="11">
        <v>0.42499999999999999</v>
      </c>
      <c r="F225" s="12">
        <v>36.296388999999998</v>
      </c>
      <c r="G225" s="12">
        <v>-76.134</v>
      </c>
      <c r="H225" s="20">
        <v>7</v>
      </c>
      <c r="I225" s="12">
        <v>85.365853659999999</v>
      </c>
      <c r="J225" s="12">
        <v>7.2</v>
      </c>
      <c r="K225" s="28">
        <v>25</v>
      </c>
      <c r="L225" s="12">
        <v>27</v>
      </c>
      <c r="M225" s="12">
        <v>11</v>
      </c>
      <c r="N225" s="12">
        <v>12</v>
      </c>
      <c r="O225" s="12">
        <v>11.5</v>
      </c>
      <c r="P225" s="12">
        <v>10</v>
      </c>
      <c r="Q225" s="12">
        <v>8</v>
      </c>
      <c r="R225" s="12">
        <v>9</v>
      </c>
      <c r="S225" s="12">
        <v>930</v>
      </c>
      <c r="T225" s="12">
        <v>3.8</v>
      </c>
      <c r="U225" s="12">
        <v>60</v>
      </c>
      <c r="V225" s="12">
        <v>660</v>
      </c>
      <c r="W225" s="12">
        <v>1.339</v>
      </c>
      <c r="X225">
        <f>SUM(IF(D225=[1]analysis!$C$6,1,0),X224)</f>
        <v>3</v>
      </c>
    </row>
    <row r="226" spans="1:24" x14ac:dyDescent="0.25">
      <c r="A226" t="s">
        <v>2</v>
      </c>
      <c r="B226" s="13" t="s">
        <v>19</v>
      </c>
      <c r="C226" s="24">
        <v>42163</v>
      </c>
      <c r="D226" s="13" t="s">
        <v>20</v>
      </c>
      <c r="E226" s="11">
        <v>0.4777777777777778</v>
      </c>
      <c r="F226" s="12">
        <v>36.3005</v>
      </c>
      <c r="G226" s="12">
        <v>-76.115471999999997</v>
      </c>
      <c r="H226" s="20">
        <v>5.6</v>
      </c>
      <c r="I226" s="12">
        <v>68.292682929999998</v>
      </c>
      <c r="J226" s="12">
        <v>6.6</v>
      </c>
      <c r="K226" s="28">
        <v>22</v>
      </c>
      <c r="L226" s="12">
        <v>30</v>
      </c>
      <c r="M226" s="12">
        <v>28</v>
      </c>
      <c r="N226" s="12">
        <v>28</v>
      </c>
      <c r="O226" s="12">
        <v>28</v>
      </c>
      <c r="P226" s="12">
        <v>21</v>
      </c>
      <c r="Q226" s="12">
        <v>26</v>
      </c>
      <c r="R226" s="12">
        <v>23.5</v>
      </c>
      <c r="S226" s="12">
        <v>140</v>
      </c>
      <c r="T226" s="12">
        <v>0</v>
      </c>
      <c r="U226" s="12">
        <v>0</v>
      </c>
      <c r="V226" s="12">
        <v>100</v>
      </c>
      <c r="W226" s="12">
        <v>0.21299999999999999</v>
      </c>
      <c r="X226">
        <f>SUM(IF(D226=[1]analysis!$C$6,1,0),X225)</f>
        <v>3</v>
      </c>
    </row>
    <row r="227" spans="1:24" x14ac:dyDescent="0.25">
      <c r="A227" t="s">
        <v>2</v>
      </c>
      <c r="B227" s="13" t="s">
        <v>19</v>
      </c>
      <c r="C227" s="24">
        <v>42163</v>
      </c>
      <c r="D227" s="13" t="s">
        <v>21</v>
      </c>
      <c r="E227" s="11">
        <v>0.47083333333333338</v>
      </c>
      <c r="F227" s="12">
        <v>36.298222000000003</v>
      </c>
      <c r="G227" s="12">
        <v>-76.117971999999995</v>
      </c>
      <c r="H227" s="20">
        <v>4.2</v>
      </c>
      <c r="I227" s="12">
        <v>51.219512199999997</v>
      </c>
      <c r="J227" s="12">
        <v>6.9</v>
      </c>
      <c r="K227" s="28">
        <v>23</v>
      </c>
      <c r="L227" s="12">
        <v>31</v>
      </c>
      <c r="M227" s="12">
        <v>37</v>
      </c>
      <c r="N227" s="12">
        <v>38</v>
      </c>
      <c r="O227" s="12">
        <v>37.5</v>
      </c>
      <c r="P227" s="12">
        <v>17</v>
      </c>
      <c r="Q227" s="12">
        <v>18</v>
      </c>
      <c r="R227" s="12">
        <v>17.5</v>
      </c>
      <c r="S227" s="12">
        <v>170</v>
      </c>
      <c r="T227" s="12">
        <v>0.4</v>
      </c>
      <c r="U227" s="12">
        <v>30</v>
      </c>
      <c r="V227" s="12">
        <v>120</v>
      </c>
      <c r="W227" s="12">
        <v>0.24399999999999999</v>
      </c>
      <c r="X227">
        <f>SUM(IF(D227=[1]analysis!$C$6,1,0),X226)</f>
        <v>3</v>
      </c>
    </row>
    <row r="228" spans="1:24" x14ac:dyDescent="0.25">
      <c r="A228" t="s">
        <v>2</v>
      </c>
      <c r="B228" s="13" t="s">
        <v>19</v>
      </c>
      <c r="C228" s="24">
        <v>42163</v>
      </c>
      <c r="D228" s="13" t="s">
        <v>22</v>
      </c>
      <c r="E228" s="11">
        <v>0.46249999999999997</v>
      </c>
      <c r="F228" s="12">
        <v>36.295805999999999</v>
      </c>
      <c r="G228" s="12">
        <v>-76.122667000000007</v>
      </c>
      <c r="H228" s="20">
        <v>5.7</v>
      </c>
      <c r="I228" s="12">
        <v>69.512195120000001</v>
      </c>
      <c r="J228" s="12">
        <v>7</v>
      </c>
      <c r="K228" s="28">
        <v>25</v>
      </c>
      <c r="L228" s="12">
        <v>30</v>
      </c>
      <c r="M228" s="12">
        <v>17</v>
      </c>
      <c r="N228" s="12">
        <v>17</v>
      </c>
      <c r="O228" s="12">
        <v>17</v>
      </c>
      <c r="P228" s="12">
        <v>9</v>
      </c>
      <c r="Q228" s="12">
        <v>10</v>
      </c>
      <c r="R228" s="12">
        <v>9.5</v>
      </c>
      <c r="S228" s="12">
        <v>370</v>
      </c>
      <c r="T228" s="12">
        <v>0</v>
      </c>
      <c r="U228" s="12">
        <v>0</v>
      </c>
      <c r="V228" s="12">
        <v>270</v>
      </c>
      <c r="W228" s="12">
        <v>0.53700000000000003</v>
      </c>
      <c r="X228">
        <f>SUM(IF(D228=[1]analysis!$C$6,1,0),X227)</f>
        <v>3</v>
      </c>
    </row>
    <row r="229" spans="1:24" x14ac:dyDescent="0.25">
      <c r="A229" t="s">
        <v>2</v>
      </c>
      <c r="B229" s="13" t="s">
        <v>19</v>
      </c>
      <c r="C229" s="24">
        <v>42163</v>
      </c>
      <c r="D229" s="13" t="s">
        <v>23</v>
      </c>
      <c r="E229" s="11">
        <v>0.43472222222222223</v>
      </c>
      <c r="F229" s="12">
        <v>36.291778000000001</v>
      </c>
      <c r="G229" s="12">
        <v>-76.133499999999998</v>
      </c>
      <c r="H229" s="20">
        <v>7.5</v>
      </c>
      <c r="I229" s="12">
        <v>91.463414630000003</v>
      </c>
      <c r="J229" s="12">
        <v>7</v>
      </c>
      <c r="K229" s="28">
        <v>25</v>
      </c>
      <c r="L229" s="12">
        <v>29</v>
      </c>
      <c r="M229" s="12">
        <v>19</v>
      </c>
      <c r="N229" s="12">
        <v>21</v>
      </c>
      <c r="O229" s="12">
        <v>20</v>
      </c>
      <c r="P229" s="12">
        <v>10</v>
      </c>
      <c r="Q229" s="12">
        <v>13</v>
      </c>
      <c r="R229" s="12">
        <v>11.5</v>
      </c>
      <c r="S229" s="12">
        <v>1190</v>
      </c>
      <c r="T229" s="12">
        <v>0.8</v>
      </c>
      <c r="U229" s="12">
        <v>0</v>
      </c>
      <c r="V229" s="12">
        <v>840</v>
      </c>
      <c r="W229" s="12">
        <v>1.696</v>
      </c>
      <c r="X229">
        <f>SUM(IF(D229=[1]analysis!$C$6,1,0),X228)</f>
        <v>3</v>
      </c>
    </row>
    <row r="230" spans="1:24" x14ac:dyDescent="0.25">
      <c r="A230" t="s">
        <v>2</v>
      </c>
      <c r="B230" t="s">
        <v>0</v>
      </c>
      <c r="C230" s="25">
        <v>41810</v>
      </c>
      <c r="D230" t="s">
        <v>1</v>
      </c>
      <c r="E230" s="1">
        <v>0.46388888888888885</v>
      </c>
      <c r="F230">
        <v>36.213138999999998</v>
      </c>
      <c r="G230">
        <v>76.172860999999997</v>
      </c>
      <c r="H230" s="21">
        <v>0.5</v>
      </c>
      <c r="I230">
        <v>6.15</v>
      </c>
      <c r="J230">
        <v>6.9</v>
      </c>
      <c r="K230" s="29">
        <v>26</v>
      </c>
      <c r="L230">
        <v>28</v>
      </c>
      <c r="M230">
        <v>16</v>
      </c>
      <c r="N230">
        <v>12</v>
      </c>
      <c r="O230">
        <v>14</v>
      </c>
      <c r="P230">
        <v>14</v>
      </c>
      <c r="Q230">
        <v>8</v>
      </c>
      <c r="R230">
        <v>11</v>
      </c>
      <c r="S230">
        <v>300</v>
      </c>
      <c r="T230">
        <v>0</v>
      </c>
      <c r="U230">
        <v>0</v>
      </c>
      <c r="V230">
        <v>420</v>
      </c>
      <c r="W230">
        <v>0.60199999999999998</v>
      </c>
      <c r="X230">
        <f>SUM(IF(D230=[1]analysis!$C$6,1,0),X229)</f>
        <v>3</v>
      </c>
    </row>
    <row r="231" spans="1:24" x14ac:dyDescent="0.25">
      <c r="A231" t="s">
        <v>2</v>
      </c>
      <c r="B231" t="s">
        <v>0</v>
      </c>
      <c r="C231" s="25">
        <v>41810</v>
      </c>
      <c r="D231" t="s">
        <v>3</v>
      </c>
      <c r="E231" s="1">
        <v>0.44930555555555557</v>
      </c>
      <c r="F231">
        <v>36.210943999999998</v>
      </c>
      <c r="G231">
        <v>76.174138999999997</v>
      </c>
      <c r="H231" s="21">
        <v>0.5</v>
      </c>
      <c r="I231">
        <v>6.25</v>
      </c>
      <c r="J231">
        <v>6.9</v>
      </c>
      <c r="K231" s="29">
        <v>27</v>
      </c>
      <c r="L231">
        <v>29</v>
      </c>
      <c r="M231">
        <v>12</v>
      </c>
      <c r="N231">
        <v>8</v>
      </c>
      <c r="O231">
        <v>10</v>
      </c>
      <c r="P231">
        <v>10</v>
      </c>
      <c r="Q231">
        <v>4</v>
      </c>
      <c r="R231">
        <v>7</v>
      </c>
      <c r="S231">
        <v>350</v>
      </c>
      <c r="T231">
        <v>0</v>
      </c>
      <c r="U231">
        <v>0</v>
      </c>
      <c r="V231">
        <v>490</v>
      </c>
      <c r="W231">
        <v>0.70499999999999996</v>
      </c>
      <c r="X231">
        <f>SUM(IF(D231=[1]analysis!$C$6,1,0),X230)</f>
        <v>3</v>
      </c>
    </row>
    <row r="232" spans="1:24" x14ac:dyDescent="0.25">
      <c r="A232" t="s">
        <v>2</v>
      </c>
      <c r="B232" t="s">
        <v>0</v>
      </c>
      <c r="C232" s="25">
        <v>41810</v>
      </c>
      <c r="D232" t="s">
        <v>4</v>
      </c>
      <c r="E232" s="1">
        <v>0.44444444444444442</v>
      </c>
      <c r="F232">
        <v>36.208868000000002</v>
      </c>
      <c r="G232">
        <v>76.173277999999996</v>
      </c>
      <c r="H232" s="21">
        <v>0.6</v>
      </c>
      <c r="I232">
        <v>7.38</v>
      </c>
      <c r="J232">
        <v>7</v>
      </c>
      <c r="K232" s="29">
        <v>26</v>
      </c>
      <c r="L232">
        <v>31</v>
      </c>
      <c r="M232">
        <v>20</v>
      </c>
      <c r="N232">
        <v>16</v>
      </c>
      <c r="O232">
        <v>18</v>
      </c>
      <c r="P232">
        <v>16</v>
      </c>
      <c r="Q232">
        <v>8</v>
      </c>
      <c r="R232">
        <v>12</v>
      </c>
      <c r="S232">
        <v>370</v>
      </c>
      <c r="T232">
        <v>0</v>
      </c>
      <c r="U232">
        <v>0</v>
      </c>
      <c r="V232">
        <v>530</v>
      </c>
      <c r="W232">
        <v>0.753</v>
      </c>
      <c r="X232">
        <f>SUM(IF(D232=[1]analysis!$C$6,1,0),X231)</f>
        <v>3</v>
      </c>
    </row>
    <row r="233" spans="1:24" x14ac:dyDescent="0.25">
      <c r="A233" t="s">
        <v>2</v>
      </c>
      <c r="B233" t="s">
        <v>0</v>
      </c>
      <c r="C233" s="25">
        <v>41810</v>
      </c>
      <c r="D233" t="s">
        <v>5</v>
      </c>
      <c r="E233" s="1">
        <v>0.4375</v>
      </c>
      <c r="F233">
        <v>36.206730999999998</v>
      </c>
      <c r="G233">
        <v>76.168441999999999</v>
      </c>
      <c r="H233" s="21">
        <v>0.8</v>
      </c>
      <c r="I233">
        <v>9.83</v>
      </c>
      <c r="J233">
        <v>7.1</v>
      </c>
      <c r="K233" s="29">
        <v>26</v>
      </c>
      <c r="L233">
        <v>28</v>
      </c>
      <c r="M233">
        <v>33</v>
      </c>
      <c r="N233">
        <v>31</v>
      </c>
      <c r="O233">
        <v>32</v>
      </c>
      <c r="P233">
        <v>14</v>
      </c>
      <c r="Q233">
        <v>16</v>
      </c>
      <c r="R233">
        <v>15</v>
      </c>
      <c r="S233">
        <v>460</v>
      </c>
      <c r="T233">
        <v>0</v>
      </c>
      <c r="U233">
        <v>0</v>
      </c>
      <c r="V233">
        <v>640</v>
      </c>
      <c r="W233">
        <v>0.91600000000000004</v>
      </c>
      <c r="X233">
        <f>SUM(IF(D233=[1]analysis!$C$6,1,0),X232)</f>
        <v>3</v>
      </c>
    </row>
    <row r="234" spans="1:24" x14ac:dyDescent="0.25">
      <c r="A234" t="s">
        <v>2</v>
      </c>
      <c r="B234" t="s">
        <v>0</v>
      </c>
      <c r="C234" s="25">
        <v>41810</v>
      </c>
      <c r="D234" t="s">
        <v>6</v>
      </c>
      <c r="E234" s="1">
        <v>0.43333333333333335</v>
      </c>
      <c r="F234">
        <v>36.210102999999997</v>
      </c>
      <c r="G234">
        <v>76.164619000000002</v>
      </c>
      <c r="H234" s="21">
        <v>1.3</v>
      </c>
      <c r="I234">
        <v>16.239999999999998</v>
      </c>
      <c r="J234">
        <v>7.1</v>
      </c>
      <c r="K234" s="29">
        <v>27</v>
      </c>
      <c r="L234">
        <v>30</v>
      </c>
      <c r="M234">
        <v>35</v>
      </c>
      <c r="N234">
        <v>34</v>
      </c>
      <c r="O234">
        <v>34.5</v>
      </c>
      <c r="P234">
        <v>15</v>
      </c>
      <c r="Q234">
        <v>14</v>
      </c>
      <c r="R234">
        <v>14.5</v>
      </c>
      <c r="S234">
        <v>530</v>
      </c>
      <c r="T234">
        <v>0</v>
      </c>
      <c r="U234">
        <v>0</v>
      </c>
      <c r="V234">
        <v>740</v>
      </c>
      <c r="W234">
        <v>1.071</v>
      </c>
      <c r="X234">
        <f>SUM(IF(D234=[1]analysis!$C$6,1,0),X233)</f>
        <v>3</v>
      </c>
    </row>
    <row r="235" spans="1:24" x14ac:dyDescent="0.25">
      <c r="A235" t="s">
        <v>2</v>
      </c>
      <c r="B235" t="s">
        <v>0</v>
      </c>
      <c r="C235" s="25">
        <v>41810</v>
      </c>
      <c r="D235" t="s">
        <v>7</v>
      </c>
      <c r="E235" s="1">
        <v>0.43055555555555558</v>
      </c>
      <c r="F235">
        <v>36.209277999999998</v>
      </c>
      <c r="G235">
        <v>76.158972000000006</v>
      </c>
      <c r="H235" s="21">
        <v>1.7</v>
      </c>
      <c r="I235">
        <v>21.58</v>
      </c>
      <c r="J235">
        <v>7.2</v>
      </c>
      <c r="K235" s="29">
        <v>28</v>
      </c>
      <c r="L235">
        <v>29</v>
      </c>
      <c r="M235">
        <v>29</v>
      </c>
      <c r="N235">
        <v>31</v>
      </c>
      <c r="O235">
        <v>30</v>
      </c>
      <c r="P235">
        <v>13</v>
      </c>
      <c r="Q235">
        <v>13</v>
      </c>
      <c r="R235">
        <v>13</v>
      </c>
      <c r="S235">
        <v>620</v>
      </c>
      <c r="T235">
        <v>2</v>
      </c>
      <c r="U235">
        <v>330</v>
      </c>
      <c r="V235">
        <v>880</v>
      </c>
      <c r="W235">
        <v>1.2529999999999999</v>
      </c>
      <c r="X235">
        <f>SUM(IF(D235=[1]analysis!$C$6,1,0),X234)</f>
        <v>3</v>
      </c>
    </row>
    <row r="236" spans="1:24" x14ac:dyDescent="0.25">
      <c r="A236" t="s">
        <v>2</v>
      </c>
      <c r="B236" t="s">
        <v>0</v>
      </c>
      <c r="C236" s="25">
        <v>41810</v>
      </c>
      <c r="D236" t="s">
        <v>8</v>
      </c>
      <c r="E236" s="1">
        <v>0.42499999999999999</v>
      </c>
      <c r="F236">
        <v>36.212305999999998</v>
      </c>
      <c r="G236">
        <v>76.159000000000006</v>
      </c>
      <c r="H236" s="21">
        <v>2.2000000000000002</v>
      </c>
      <c r="I236">
        <v>27.93</v>
      </c>
      <c r="J236">
        <v>7.3</v>
      </c>
      <c r="K236" s="29">
        <v>28</v>
      </c>
      <c r="L236">
        <v>29</v>
      </c>
      <c r="M236">
        <v>24</v>
      </c>
      <c r="N236">
        <v>25</v>
      </c>
      <c r="O236">
        <v>24.5</v>
      </c>
      <c r="P236">
        <v>12</v>
      </c>
      <c r="Q236">
        <v>13</v>
      </c>
      <c r="R236">
        <v>12.5</v>
      </c>
      <c r="S236">
        <v>750</v>
      </c>
      <c r="T236">
        <v>0</v>
      </c>
      <c r="U236">
        <v>0</v>
      </c>
      <c r="V236">
        <v>1050</v>
      </c>
      <c r="W236">
        <v>1.504</v>
      </c>
      <c r="X236">
        <f>SUM(IF(D236=[1]analysis!$C$6,1,0),X235)</f>
        <v>3</v>
      </c>
    </row>
    <row r="237" spans="1:24" x14ac:dyDescent="0.25">
      <c r="A237" t="s">
        <v>2</v>
      </c>
      <c r="B237" t="s">
        <v>0</v>
      </c>
      <c r="C237" s="25">
        <v>41810</v>
      </c>
      <c r="D237" t="s">
        <v>9</v>
      </c>
      <c r="E237" s="1">
        <v>0.41319444444444442</v>
      </c>
      <c r="F237">
        <v>36.220694000000002</v>
      </c>
      <c r="G237">
        <v>76.130944</v>
      </c>
      <c r="H237" s="21">
        <v>6.9</v>
      </c>
      <c r="I237">
        <v>88.98</v>
      </c>
      <c r="J237">
        <v>7.4</v>
      </c>
      <c r="K237" s="29">
        <v>29</v>
      </c>
      <c r="L237">
        <v>28</v>
      </c>
      <c r="M237">
        <v>17</v>
      </c>
      <c r="N237">
        <v>16</v>
      </c>
      <c r="O237">
        <v>16.5</v>
      </c>
      <c r="P237">
        <v>9</v>
      </c>
      <c r="Q237">
        <v>10</v>
      </c>
      <c r="R237">
        <v>9.5</v>
      </c>
      <c r="S237">
        <v>1570</v>
      </c>
      <c r="T237">
        <v>4</v>
      </c>
      <c r="U237">
        <v>330</v>
      </c>
      <c r="V237">
        <v>1120</v>
      </c>
      <c r="W237">
        <v>2.25</v>
      </c>
      <c r="X237">
        <f>SUM(IF(D237=[1]analysis!$C$6,1,0),X236)</f>
        <v>3</v>
      </c>
    </row>
    <row r="238" spans="1:24" x14ac:dyDescent="0.25">
      <c r="A238" t="s">
        <v>2</v>
      </c>
      <c r="B238" t="s">
        <v>0</v>
      </c>
      <c r="C238" s="25">
        <v>41810</v>
      </c>
      <c r="D238" t="s">
        <v>10</v>
      </c>
      <c r="E238" s="1">
        <v>0.41944444444444445</v>
      </c>
      <c r="F238">
        <v>36.220168999999999</v>
      </c>
      <c r="G238">
        <v>76.147668999999993</v>
      </c>
      <c r="H238" s="21">
        <v>4.7</v>
      </c>
      <c r="I238">
        <v>60.61</v>
      </c>
      <c r="J238">
        <v>7.3</v>
      </c>
      <c r="K238" s="29">
        <v>29</v>
      </c>
      <c r="L238">
        <v>29</v>
      </c>
      <c r="M238">
        <v>17</v>
      </c>
      <c r="N238">
        <v>18</v>
      </c>
      <c r="O238">
        <v>17.5</v>
      </c>
      <c r="P238">
        <v>11</v>
      </c>
      <c r="Q238">
        <v>10</v>
      </c>
      <c r="R238">
        <v>10.5</v>
      </c>
      <c r="S238">
        <v>1420</v>
      </c>
      <c r="T238">
        <v>2</v>
      </c>
      <c r="U238">
        <v>330</v>
      </c>
      <c r="V238">
        <v>1010</v>
      </c>
      <c r="W238">
        <v>2.0299999999999998</v>
      </c>
      <c r="X238">
        <f>SUM(IF(D238=[1]analysis!$C$6,1,0),X237)</f>
        <v>3</v>
      </c>
    </row>
    <row r="239" spans="1:24" x14ac:dyDescent="0.25">
      <c r="A239" t="s">
        <v>2</v>
      </c>
      <c r="B239" t="s">
        <v>0</v>
      </c>
      <c r="C239" s="25">
        <v>41810</v>
      </c>
      <c r="D239" t="s">
        <v>11</v>
      </c>
      <c r="E239" s="1">
        <v>0.41597222222222219</v>
      </c>
      <c r="F239">
        <v>36.221778</v>
      </c>
      <c r="G239">
        <v>76.138499999999993</v>
      </c>
      <c r="H239" s="21">
        <v>7.3</v>
      </c>
      <c r="I239">
        <v>94.14</v>
      </c>
      <c r="J239">
        <v>7.4</v>
      </c>
      <c r="K239" s="29">
        <v>29</v>
      </c>
      <c r="L239">
        <v>28</v>
      </c>
      <c r="M239">
        <v>15</v>
      </c>
      <c r="N239">
        <v>15</v>
      </c>
      <c r="O239">
        <v>15</v>
      </c>
      <c r="P239">
        <v>9</v>
      </c>
      <c r="Q239">
        <v>8</v>
      </c>
      <c r="R239">
        <v>8.5</v>
      </c>
      <c r="S239">
        <v>1530</v>
      </c>
      <c r="T239">
        <v>4</v>
      </c>
      <c r="U239">
        <v>330</v>
      </c>
      <c r="V239">
        <v>1100</v>
      </c>
      <c r="W239">
        <v>2.2000000000000002</v>
      </c>
      <c r="X239">
        <f>SUM(IF(D239=[1]analysis!$C$6,1,0),X238)</f>
        <v>3</v>
      </c>
    </row>
    <row r="240" spans="1:24" x14ac:dyDescent="0.25">
      <c r="A240" t="s">
        <v>2</v>
      </c>
      <c r="B240" t="s">
        <v>0</v>
      </c>
      <c r="C240" s="25">
        <v>41810</v>
      </c>
      <c r="D240" t="s">
        <v>12</v>
      </c>
      <c r="E240" s="1">
        <v>0.42152777777777778</v>
      </c>
      <c r="F240">
        <v>36.214444</v>
      </c>
      <c r="G240">
        <v>76.149472000000003</v>
      </c>
      <c r="H240" s="21">
        <v>4.3</v>
      </c>
      <c r="I240">
        <v>55.45</v>
      </c>
      <c r="J240">
        <v>7.3</v>
      </c>
      <c r="K240" s="29">
        <v>29</v>
      </c>
      <c r="L240">
        <v>29</v>
      </c>
      <c r="M240">
        <v>20</v>
      </c>
      <c r="N240">
        <v>19</v>
      </c>
      <c r="O240">
        <v>19.5</v>
      </c>
      <c r="P240">
        <v>9</v>
      </c>
      <c r="Q240">
        <v>8</v>
      </c>
      <c r="R240">
        <v>8.5</v>
      </c>
      <c r="S240">
        <v>1310</v>
      </c>
      <c r="T240">
        <v>3</v>
      </c>
      <c r="U240">
        <v>340</v>
      </c>
      <c r="V240">
        <v>940</v>
      </c>
      <c r="W240">
        <v>1.8839999999999999</v>
      </c>
      <c r="X240">
        <f>SUM(IF(D240=[1]analysis!$C$6,1,0),X239)</f>
        <v>3</v>
      </c>
    </row>
    <row r="241" spans="1:24" x14ac:dyDescent="0.25">
      <c r="A241" t="s">
        <v>2</v>
      </c>
      <c r="B241" t="s">
        <v>0</v>
      </c>
      <c r="C241" s="25">
        <v>41810</v>
      </c>
      <c r="D241" t="s">
        <v>13</v>
      </c>
      <c r="E241" s="1">
        <v>0.40972222222222227</v>
      </c>
      <c r="F241">
        <v>36.216667000000001</v>
      </c>
      <c r="G241">
        <v>76.122500000000002</v>
      </c>
      <c r="H241" s="21">
        <v>7.8</v>
      </c>
      <c r="I241">
        <v>99.03</v>
      </c>
      <c r="J241">
        <v>7.5</v>
      </c>
      <c r="K241" s="29">
        <v>28</v>
      </c>
      <c r="L241">
        <v>26</v>
      </c>
      <c r="M241">
        <v>17</v>
      </c>
      <c r="N241">
        <v>18</v>
      </c>
      <c r="O241">
        <v>17.5</v>
      </c>
      <c r="P241">
        <v>9</v>
      </c>
      <c r="Q241">
        <v>10</v>
      </c>
      <c r="R241">
        <v>9.5</v>
      </c>
      <c r="S241">
        <v>1610</v>
      </c>
      <c r="T241">
        <v>5</v>
      </c>
      <c r="U241">
        <v>330</v>
      </c>
      <c r="V241">
        <v>1160</v>
      </c>
      <c r="W241">
        <v>2.3199999999999998</v>
      </c>
      <c r="X241">
        <f>SUM(IF(D241=[1]analysis!$C$6,1,0),X240)</f>
        <v>4</v>
      </c>
    </row>
    <row r="242" spans="1:24" x14ac:dyDescent="0.25">
      <c r="A242" t="s">
        <v>2</v>
      </c>
      <c r="B242" t="s">
        <v>24</v>
      </c>
      <c r="C242" s="25">
        <v>41810</v>
      </c>
      <c r="D242" t="s">
        <v>25</v>
      </c>
      <c r="E242" s="1">
        <v>0.56736111111111109</v>
      </c>
      <c r="F242">
        <v>36.388916999999999</v>
      </c>
      <c r="G242">
        <v>76.286221999999995</v>
      </c>
      <c r="H242" s="21">
        <v>0.9</v>
      </c>
      <c r="I242">
        <v>11.25</v>
      </c>
      <c r="J242">
        <v>6</v>
      </c>
      <c r="K242" s="29">
        <v>27</v>
      </c>
      <c r="L242">
        <v>28</v>
      </c>
      <c r="M242">
        <v>8</v>
      </c>
      <c r="N242">
        <v>9</v>
      </c>
      <c r="O242">
        <v>8.5</v>
      </c>
      <c r="P242">
        <v>7</v>
      </c>
      <c r="Q242">
        <v>6</v>
      </c>
      <c r="R242">
        <v>6.5</v>
      </c>
      <c r="S242">
        <v>50</v>
      </c>
      <c r="T242">
        <v>0</v>
      </c>
      <c r="U242">
        <v>0</v>
      </c>
      <c r="V242">
        <v>30</v>
      </c>
      <c r="W242">
        <v>7.5999999999999998E-2</v>
      </c>
      <c r="X242">
        <f>SUM(IF(D242=[1]analysis!$C$6,1,0),X241)</f>
        <v>4</v>
      </c>
    </row>
    <row r="243" spans="1:24" x14ac:dyDescent="0.25">
      <c r="A243" t="s">
        <v>2</v>
      </c>
      <c r="B243" t="s">
        <v>24</v>
      </c>
      <c r="C243" s="25">
        <v>41810</v>
      </c>
      <c r="D243" t="s">
        <v>26</v>
      </c>
      <c r="E243" s="1">
        <v>0.57013888888888886</v>
      </c>
      <c r="F243">
        <v>36.387444000000002</v>
      </c>
      <c r="G243">
        <v>76.275917000000007</v>
      </c>
      <c r="H243" s="21">
        <v>1</v>
      </c>
      <c r="I243">
        <v>12.29</v>
      </c>
      <c r="J243">
        <v>5.8</v>
      </c>
      <c r="K243" s="29">
        <v>26</v>
      </c>
      <c r="L243">
        <v>28</v>
      </c>
      <c r="M243">
        <v>10</v>
      </c>
      <c r="N243">
        <v>9</v>
      </c>
      <c r="O243">
        <v>9.5</v>
      </c>
      <c r="P243">
        <v>4</v>
      </c>
      <c r="Q243">
        <v>3</v>
      </c>
      <c r="R243">
        <v>3.5</v>
      </c>
      <c r="S243">
        <v>40</v>
      </c>
      <c r="T243">
        <v>6</v>
      </c>
      <c r="U243">
        <v>240</v>
      </c>
      <c r="V243">
        <v>30</v>
      </c>
      <c r="W243">
        <v>6.9000000000000006E-2</v>
      </c>
      <c r="X243">
        <f>SUM(IF(D243=[1]analysis!$C$6,1,0),X242)</f>
        <v>4</v>
      </c>
    </row>
    <row r="244" spans="1:24" x14ac:dyDescent="0.25">
      <c r="A244" t="s">
        <v>2</v>
      </c>
      <c r="B244" t="s">
        <v>24</v>
      </c>
      <c r="C244" s="25">
        <v>41810</v>
      </c>
      <c r="D244" t="s">
        <v>27</v>
      </c>
      <c r="E244" s="1">
        <v>0.57361111111111118</v>
      </c>
      <c r="F244">
        <v>36.385972000000002</v>
      </c>
      <c r="G244">
        <v>76.265556000000004</v>
      </c>
      <c r="H244" s="21">
        <v>1.1000000000000001</v>
      </c>
      <c r="I244">
        <v>13.75</v>
      </c>
      <c r="J244">
        <v>5.9</v>
      </c>
      <c r="K244" s="29">
        <v>27</v>
      </c>
      <c r="L244">
        <v>29</v>
      </c>
      <c r="M244">
        <v>11</v>
      </c>
      <c r="N244">
        <v>12</v>
      </c>
      <c r="O244">
        <v>11.5</v>
      </c>
      <c r="P244">
        <v>8</v>
      </c>
      <c r="Q244">
        <v>8</v>
      </c>
      <c r="R244">
        <v>8</v>
      </c>
      <c r="S244">
        <v>50</v>
      </c>
      <c r="T244">
        <v>0</v>
      </c>
      <c r="U244">
        <v>0</v>
      </c>
      <c r="V244">
        <v>30</v>
      </c>
      <c r="W244">
        <v>7.4999999999999997E-2</v>
      </c>
      <c r="X244">
        <f>SUM(IF(D244=[1]analysis!$C$6,1,0),X243)</f>
        <v>4</v>
      </c>
    </row>
    <row r="245" spans="1:24" x14ac:dyDescent="0.25">
      <c r="A245" t="s">
        <v>2</v>
      </c>
      <c r="B245" t="s">
        <v>24</v>
      </c>
      <c r="C245" s="25">
        <v>41810</v>
      </c>
      <c r="D245" t="s">
        <v>28</v>
      </c>
      <c r="E245" s="1">
        <v>0.57708333333333328</v>
      </c>
      <c r="F245">
        <v>36.381306000000002</v>
      </c>
      <c r="G245">
        <v>76.257582999999997</v>
      </c>
      <c r="H245" s="21">
        <v>0.7</v>
      </c>
      <c r="I245">
        <v>8.75</v>
      </c>
      <c r="J245">
        <v>6</v>
      </c>
      <c r="K245" s="29">
        <v>27</v>
      </c>
      <c r="L245">
        <v>28</v>
      </c>
      <c r="M245">
        <v>8</v>
      </c>
      <c r="N245">
        <v>9</v>
      </c>
      <c r="O245">
        <v>8.5</v>
      </c>
      <c r="P245">
        <v>4</v>
      </c>
      <c r="Q245">
        <v>5</v>
      </c>
      <c r="R245">
        <v>4.5</v>
      </c>
      <c r="S245">
        <v>40</v>
      </c>
      <c r="T245">
        <v>0</v>
      </c>
      <c r="U245">
        <v>0</v>
      </c>
      <c r="V245">
        <v>30</v>
      </c>
      <c r="W245">
        <v>7.0000000000000007E-2</v>
      </c>
      <c r="X245">
        <f>SUM(IF(D245=[1]analysis!$C$6,1,0),X244)</f>
        <v>4</v>
      </c>
    </row>
    <row r="246" spans="1:24" x14ac:dyDescent="0.25">
      <c r="A246" t="s">
        <v>2</v>
      </c>
      <c r="B246" t="s">
        <v>24</v>
      </c>
      <c r="C246" s="25">
        <v>41810</v>
      </c>
      <c r="D246" t="s">
        <v>29</v>
      </c>
      <c r="E246" s="1">
        <v>0.57986111111111105</v>
      </c>
      <c r="F246">
        <v>36.373417000000003</v>
      </c>
      <c r="G246">
        <v>76.256556000000003</v>
      </c>
      <c r="H246" s="21">
        <v>0.7</v>
      </c>
      <c r="I246">
        <v>8.75</v>
      </c>
      <c r="J246">
        <v>5.9</v>
      </c>
      <c r="K246" s="29">
        <v>27</v>
      </c>
      <c r="L246">
        <v>29</v>
      </c>
      <c r="M246">
        <v>11</v>
      </c>
      <c r="N246">
        <v>12</v>
      </c>
      <c r="O246">
        <v>11.5</v>
      </c>
      <c r="P246">
        <v>7</v>
      </c>
      <c r="Q246">
        <v>7</v>
      </c>
      <c r="R246">
        <v>7</v>
      </c>
      <c r="S246">
        <v>50</v>
      </c>
      <c r="T246">
        <v>0</v>
      </c>
      <c r="U246">
        <v>0</v>
      </c>
      <c r="V246">
        <v>30</v>
      </c>
      <c r="W246">
        <v>7.2999999999999995E-2</v>
      </c>
      <c r="X246">
        <f>SUM(IF(D246=[1]analysis!$C$6,1,0),X245)</f>
        <v>4</v>
      </c>
    </row>
    <row r="247" spans="1:24" x14ac:dyDescent="0.25">
      <c r="A247" t="s">
        <v>2</v>
      </c>
      <c r="B247" t="s">
        <v>24</v>
      </c>
      <c r="C247" s="25">
        <v>41810</v>
      </c>
      <c r="D247" t="s">
        <v>30</v>
      </c>
      <c r="E247" s="1">
        <v>0.58333333333333337</v>
      </c>
      <c r="F247">
        <v>36.365805999999999</v>
      </c>
      <c r="G247">
        <v>76.259083000000004</v>
      </c>
      <c r="H247" s="21">
        <v>0.7</v>
      </c>
      <c r="I247">
        <v>8.89</v>
      </c>
      <c r="J247">
        <v>5.8</v>
      </c>
      <c r="K247" s="29">
        <v>28</v>
      </c>
      <c r="L247">
        <v>29</v>
      </c>
      <c r="M247">
        <v>11</v>
      </c>
      <c r="N247">
        <v>10</v>
      </c>
      <c r="O247">
        <v>10.5</v>
      </c>
      <c r="P247">
        <v>6</v>
      </c>
      <c r="Q247">
        <v>7</v>
      </c>
      <c r="R247">
        <v>6.5</v>
      </c>
      <c r="S247">
        <v>40</v>
      </c>
      <c r="T247">
        <v>0</v>
      </c>
      <c r="U247">
        <v>0</v>
      </c>
      <c r="V247">
        <v>30</v>
      </c>
      <c r="W247">
        <v>7.0999999999999994E-2</v>
      </c>
      <c r="X247">
        <f>SUM(IF(D247=[1]analysis!$C$6,1,0),X246)</f>
        <v>4</v>
      </c>
    </row>
    <row r="248" spans="1:24" x14ac:dyDescent="0.25">
      <c r="A248" t="s">
        <v>2</v>
      </c>
      <c r="B248" t="s">
        <v>24</v>
      </c>
      <c r="C248" s="25">
        <v>41810</v>
      </c>
      <c r="D248" t="s">
        <v>31</v>
      </c>
      <c r="E248" s="1">
        <v>0.5854166666666667</v>
      </c>
      <c r="F248">
        <v>36.364221999999998</v>
      </c>
      <c r="G248">
        <v>76.249888999999996</v>
      </c>
      <c r="H248" s="21">
        <v>1.2</v>
      </c>
      <c r="I248">
        <v>14.99</v>
      </c>
      <c r="J248">
        <v>6</v>
      </c>
      <c r="K248" s="29">
        <v>27</v>
      </c>
      <c r="L248">
        <v>27</v>
      </c>
      <c r="M248">
        <v>11</v>
      </c>
      <c r="N248">
        <v>10</v>
      </c>
      <c r="O248">
        <v>10.5</v>
      </c>
      <c r="P248">
        <v>6</v>
      </c>
      <c r="Q248">
        <v>4</v>
      </c>
      <c r="R248">
        <v>5</v>
      </c>
      <c r="S248">
        <v>50</v>
      </c>
      <c r="T248">
        <v>4</v>
      </c>
      <c r="U248">
        <v>270</v>
      </c>
      <c r="V248">
        <v>30</v>
      </c>
      <c r="W248">
        <v>7.4999999999999997E-2</v>
      </c>
      <c r="X248">
        <f>SUM(IF(D248=[1]analysis!$C$6,1,0),X247)</f>
        <v>4</v>
      </c>
    </row>
    <row r="249" spans="1:24" x14ac:dyDescent="0.25">
      <c r="A249" t="s">
        <v>2</v>
      </c>
      <c r="B249" t="s">
        <v>24</v>
      </c>
      <c r="C249" s="25">
        <v>41810</v>
      </c>
      <c r="D249" t="s">
        <v>32</v>
      </c>
      <c r="E249" s="1">
        <v>0.58750000000000002</v>
      </c>
      <c r="F249">
        <v>36.367944000000001</v>
      </c>
      <c r="G249">
        <v>76.241221999999993</v>
      </c>
      <c r="H249" s="21">
        <v>1</v>
      </c>
      <c r="I249">
        <v>12.7</v>
      </c>
      <c r="J249">
        <v>6</v>
      </c>
      <c r="K249" s="29">
        <v>28</v>
      </c>
      <c r="L249">
        <v>29</v>
      </c>
      <c r="M249">
        <v>8</v>
      </c>
      <c r="N249">
        <v>7</v>
      </c>
      <c r="O249">
        <v>7.5</v>
      </c>
      <c r="P249">
        <v>5</v>
      </c>
      <c r="Q249">
        <v>5</v>
      </c>
      <c r="R249">
        <v>5</v>
      </c>
      <c r="S249">
        <v>50</v>
      </c>
      <c r="T249">
        <v>4</v>
      </c>
      <c r="U249">
        <v>240</v>
      </c>
      <c r="V249">
        <v>30</v>
      </c>
      <c r="W249">
        <v>7.4999999999999997E-2</v>
      </c>
      <c r="X249">
        <f>SUM(IF(D249=[1]analysis!$C$6,1,0),X248)</f>
        <v>4</v>
      </c>
    </row>
    <row r="250" spans="1:24" x14ac:dyDescent="0.25">
      <c r="A250" t="s">
        <v>2</v>
      </c>
      <c r="B250" t="s">
        <v>24</v>
      </c>
      <c r="C250" s="25">
        <v>41810</v>
      </c>
      <c r="D250" t="s">
        <v>33</v>
      </c>
      <c r="E250" s="1">
        <v>0.59166666666666667</v>
      </c>
      <c r="F250">
        <v>36.372388999999998</v>
      </c>
      <c r="G250">
        <v>76.232528000000002</v>
      </c>
      <c r="H250" s="21">
        <v>0.9</v>
      </c>
      <c r="I250">
        <v>11.43</v>
      </c>
      <c r="J250">
        <v>5.9</v>
      </c>
      <c r="K250" s="29">
        <v>28</v>
      </c>
      <c r="L250">
        <v>27</v>
      </c>
      <c r="M250">
        <v>11</v>
      </c>
      <c r="N250">
        <v>11</v>
      </c>
      <c r="O250">
        <v>11</v>
      </c>
      <c r="P250">
        <v>7</v>
      </c>
      <c r="Q250">
        <v>7</v>
      </c>
      <c r="R250">
        <v>7</v>
      </c>
      <c r="S250">
        <v>50</v>
      </c>
      <c r="T250">
        <v>2</v>
      </c>
      <c r="U250">
        <v>240</v>
      </c>
      <c r="V250">
        <v>30</v>
      </c>
      <c r="W250">
        <v>7.3999999999999996E-2</v>
      </c>
      <c r="X250">
        <f>SUM(IF(D250=[1]analysis!$C$6,1,0),X249)</f>
        <v>4</v>
      </c>
    </row>
    <row r="251" spans="1:24" x14ac:dyDescent="0.25">
      <c r="A251" t="s">
        <v>2</v>
      </c>
      <c r="B251" t="s">
        <v>24</v>
      </c>
      <c r="C251" s="25">
        <v>41810</v>
      </c>
      <c r="D251" t="s">
        <v>34</v>
      </c>
      <c r="E251" s="1">
        <v>0.59375</v>
      </c>
      <c r="F251">
        <v>36.364111000000001</v>
      </c>
      <c r="G251">
        <v>76.231082999999998</v>
      </c>
      <c r="H251" s="21">
        <v>1.1000000000000001</v>
      </c>
      <c r="I251">
        <v>13.97</v>
      </c>
      <c r="J251">
        <v>6</v>
      </c>
      <c r="K251" s="29">
        <v>28</v>
      </c>
      <c r="L251">
        <v>30</v>
      </c>
      <c r="M251">
        <v>11</v>
      </c>
      <c r="N251">
        <v>10</v>
      </c>
      <c r="O251">
        <v>10.5</v>
      </c>
      <c r="P251">
        <v>4</v>
      </c>
      <c r="Q251">
        <v>5</v>
      </c>
      <c r="R251">
        <v>4.5</v>
      </c>
      <c r="S251">
        <v>40</v>
      </c>
      <c r="T251">
        <v>5</v>
      </c>
      <c r="U251">
        <v>240</v>
      </c>
      <c r="V251">
        <v>30</v>
      </c>
      <c r="W251">
        <v>6.8000000000000005E-2</v>
      </c>
      <c r="X251">
        <f>SUM(IF(D251=[1]analysis!$C$6,1,0),X250)</f>
        <v>4</v>
      </c>
    </row>
    <row r="252" spans="1:24" x14ac:dyDescent="0.25">
      <c r="A252" t="s">
        <v>2</v>
      </c>
      <c r="B252" t="s">
        <v>24</v>
      </c>
      <c r="C252" s="25">
        <v>41810</v>
      </c>
      <c r="D252" t="s">
        <v>35</v>
      </c>
      <c r="E252" s="1">
        <v>0.59583333333333333</v>
      </c>
      <c r="F252">
        <v>36.355832999999997</v>
      </c>
      <c r="G252">
        <v>76.227110999999994</v>
      </c>
      <c r="H252" s="21">
        <v>1.2</v>
      </c>
      <c r="I252">
        <v>15.24</v>
      </c>
      <c r="J252">
        <v>6</v>
      </c>
      <c r="K252" s="29">
        <v>28</v>
      </c>
      <c r="L252">
        <v>30</v>
      </c>
      <c r="M252">
        <v>10</v>
      </c>
      <c r="N252">
        <v>9</v>
      </c>
      <c r="O252">
        <v>9.5</v>
      </c>
      <c r="P252">
        <v>7</v>
      </c>
      <c r="Q252">
        <v>6</v>
      </c>
      <c r="R252">
        <v>6.5</v>
      </c>
      <c r="S252">
        <v>40</v>
      </c>
      <c r="T252">
        <v>0</v>
      </c>
      <c r="U252">
        <v>0</v>
      </c>
      <c r="V252">
        <v>30</v>
      </c>
      <c r="W252">
        <v>6.9000000000000006E-2</v>
      </c>
      <c r="X252">
        <f>SUM(IF(D252=[1]analysis!$C$6,1,0),X251)</f>
        <v>4</v>
      </c>
    </row>
    <row r="253" spans="1:24" x14ac:dyDescent="0.25">
      <c r="A253" t="s">
        <v>2</v>
      </c>
      <c r="B253" t="s">
        <v>24</v>
      </c>
      <c r="C253" s="25">
        <v>41810</v>
      </c>
      <c r="D253" t="s">
        <v>36</v>
      </c>
      <c r="E253" s="1">
        <v>0.59861111111111109</v>
      </c>
      <c r="F253">
        <v>36.347250000000003</v>
      </c>
      <c r="G253">
        <v>76.226528000000002</v>
      </c>
      <c r="H253" s="21">
        <v>1.5</v>
      </c>
      <c r="I253">
        <v>19.04</v>
      </c>
      <c r="J253">
        <v>5.9</v>
      </c>
      <c r="K253" s="29">
        <v>28</v>
      </c>
      <c r="L253">
        <v>29</v>
      </c>
      <c r="M253">
        <v>14</v>
      </c>
      <c r="N253">
        <v>13</v>
      </c>
      <c r="O253">
        <v>13.5</v>
      </c>
      <c r="P253">
        <v>7</v>
      </c>
      <c r="Q253">
        <v>8</v>
      </c>
      <c r="R253">
        <v>7.5</v>
      </c>
      <c r="S253">
        <v>40</v>
      </c>
      <c r="T253">
        <v>0</v>
      </c>
      <c r="U253">
        <v>0</v>
      </c>
      <c r="V253">
        <v>30</v>
      </c>
      <c r="W253">
        <v>7.0999999999999994E-2</v>
      </c>
      <c r="X253">
        <f>SUM(IF(D253=[1]analysis!$C$6,1,0),X252)</f>
        <v>4</v>
      </c>
    </row>
    <row r="254" spans="1:24" x14ac:dyDescent="0.25">
      <c r="A254" t="s">
        <v>2</v>
      </c>
      <c r="B254" t="s">
        <v>24</v>
      </c>
      <c r="C254" s="25">
        <v>41810</v>
      </c>
      <c r="D254" t="s">
        <v>37</v>
      </c>
      <c r="E254" s="1">
        <v>0.6020833333333333</v>
      </c>
      <c r="F254">
        <v>36.342944000000003</v>
      </c>
      <c r="G254">
        <v>76.216138999999998</v>
      </c>
      <c r="H254" s="21">
        <v>1.8</v>
      </c>
      <c r="I254">
        <v>22.85</v>
      </c>
      <c r="J254">
        <v>5.9</v>
      </c>
      <c r="K254" s="29">
        <v>28</v>
      </c>
      <c r="L254">
        <v>29</v>
      </c>
      <c r="M254">
        <v>11</v>
      </c>
      <c r="N254">
        <v>11</v>
      </c>
      <c r="O254">
        <v>11</v>
      </c>
      <c r="P254">
        <v>4</v>
      </c>
      <c r="Q254">
        <v>3</v>
      </c>
      <c r="R254">
        <v>3.5</v>
      </c>
      <c r="S254">
        <v>50</v>
      </c>
      <c r="T254">
        <v>4</v>
      </c>
      <c r="U254">
        <v>310</v>
      </c>
      <c r="V254">
        <v>30</v>
      </c>
      <c r="W254">
        <v>7.4999999999999997E-2</v>
      </c>
      <c r="X254">
        <f>SUM(IF(D254=[1]analysis!$C$6,1,0),X253)</f>
        <v>4</v>
      </c>
    </row>
    <row r="255" spans="1:24" x14ac:dyDescent="0.25">
      <c r="A255" t="s">
        <v>2</v>
      </c>
      <c r="B255" t="s">
        <v>24</v>
      </c>
      <c r="C255" s="25">
        <v>41810</v>
      </c>
      <c r="D255" t="s">
        <v>38</v>
      </c>
      <c r="E255" s="1">
        <v>0.60486111111111118</v>
      </c>
      <c r="F255">
        <v>36.336582999999997</v>
      </c>
      <c r="G255">
        <v>76.217139000000003</v>
      </c>
      <c r="H255" s="21">
        <v>2.1</v>
      </c>
      <c r="I255">
        <v>26.66</v>
      </c>
      <c r="J255">
        <v>6.1</v>
      </c>
      <c r="K255" s="29">
        <v>28</v>
      </c>
      <c r="L255">
        <v>29</v>
      </c>
      <c r="M255">
        <v>13</v>
      </c>
      <c r="N255">
        <v>11</v>
      </c>
      <c r="O255">
        <v>12</v>
      </c>
      <c r="P255">
        <v>5</v>
      </c>
      <c r="Q255">
        <v>4</v>
      </c>
      <c r="R255">
        <v>4.5</v>
      </c>
      <c r="S255">
        <v>50</v>
      </c>
      <c r="T255">
        <v>0</v>
      </c>
      <c r="U255">
        <v>0</v>
      </c>
      <c r="V255">
        <v>40</v>
      </c>
      <c r="W255">
        <v>8.2000000000000003E-2</v>
      </c>
      <c r="X255">
        <f>SUM(IF(D255=[1]analysis!$C$6,1,0),X254)</f>
        <v>4</v>
      </c>
    </row>
    <row r="256" spans="1:24" x14ac:dyDescent="0.25">
      <c r="B256" t="s">
        <v>24</v>
      </c>
      <c r="C256" s="25">
        <v>41810</v>
      </c>
      <c r="D256" t="s">
        <v>39</v>
      </c>
      <c r="E256" s="1">
        <v>0.6069444444444444</v>
      </c>
      <c r="F256">
        <v>36.327972000000003</v>
      </c>
      <c r="G256">
        <v>76.21575</v>
      </c>
      <c r="H256" s="21">
        <v>2.6</v>
      </c>
      <c r="I256">
        <v>33.01</v>
      </c>
      <c r="J256">
        <v>6</v>
      </c>
      <c r="K256" s="29">
        <v>28</v>
      </c>
      <c r="L256">
        <v>28</v>
      </c>
      <c r="M256">
        <v>14</v>
      </c>
      <c r="N256">
        <v>13</v>
      </c>
      <c r="O256">
        <v>13.5</v>
      </c>
      <c r="P256">
        <v>6</v>
      </c>
      <c r="Q256">
        <v>7</v>
      </c>
      <c r="R256">
        <v>6.5</v>
      </c>
      <c r="S256">
        <v>50</v>
      </c>
      <c r="T256">
        <v>6</v>
      </c>
      <c r="U256">
        <v>180</v>
      </c>
      <c r="V256">
        <v>40</v>
      </c>
      <c r="W256">
        <v>8.1000000000000003E-2</v>
      </c>
      <c r="X256">
        <f>SUM(IF(D256=[1]analysis!$C$6,1,0),X255)</f>
        <v>4</v>
      </c>
    </row>
    <row r="257" spans="1:24" x14ac:dyDescent="0.25">
      <c r="A257" t="s">
        <v>2</v>
      </c>
      <c r="B257" t="s">
        <v>24</v>
      </c>
      <c r="C257" s="25">
        <v>41810</v>
      </c>
      <c r="D257" t="s">
        <v>40</v>
      </c>
      <c r="E257" s="1">
        <v>0.60972222222222217</v>
      </c>
      <c r="F257">
        <v>36.327722000000001</v>
      </c>
      <c r="G257">
        <v>76.205083000000002</v>
      </c>
      <c r="H257" s="21">
        <v>3</v>
      </c>
      <c r="I257">
        <v>38.090000000000003</v>
      </c>
      <c r="J257">
        <v>6</v>
      </c>
      <c r="K257" s="29">
        <v>28</v>
      </c>
      <c r="L257">
        <v>28</v>
      </c>
      <c r="M257">
        <v>12</v>
      </c>
      <c r="N257">
        <v>11</v>
      </c>
      <c r="O257">
        <v>11.5</v>
      </c>
      <c r="P257">
        <v>8</v>
      </c>
      <c r="Q257">
        <v>7</v>
      </c>
      <c r="R257">
        <v>7.5</v>
      </c>
      <c r="S257">
        <v>60</v>
      </c>
      <c r="T257">
        <v>6</v>
      </c>
      <c r="U257">
        <v>180</v>
      </c>
      <c r="V257">
        <v>40</v>
      </c>
      <c r="W257">
        <v>8.5999999999999993E-2</v>
      </c>
      <c r="X257">
        <f>SUM(IF(D257=[1]analysis!$C$6,1,0),X256)</f>
        <v>4</v>
      </c>
    </row>
    <row r="258" spans="1:24" x14ac:dyDescent="0.25">
      <c r="A258" t="s">
        <v>2</v>
      </c>
      <c r="B258" t="s">
        <v>24</v>
      </c>
      <c r="C258" s="25">
        <v>41810</v>
      </c>
      <c r="D258" t="s">
        <v>41</v>
      </c>
      <c r="E258" s="1">
        <v>0.61249999999999993</v>
      </c>
      <c r="F258">
        <v>36.327888999999999</v>
      </c>
      <c r="G258">
        <v>76.193583000000004</v>
      </c>
      <c r="H258" s="21">
        <v>2.9</v>
      </c>
      <c r="I258">
        <v>37.4</v>
      </c>
      <c r="J258">
        <v>6</v>
      </c>
      <c r="K258" s="29">
        <v>29</v>
      </c>
      <c r="L258">
        <v>27</v>
      </c>
      <c r="M258">
        <v>12</v>
      </c>
      <c r="N258">
        <v>11</v>
      </c>
      <c r="O258">
        <v>11.5</v>
      </c>
      <c r="P258">
        <v>7</v>
      </c>
      <c r="Q258">
        <v>8</v>
      </c>
      <c r="R258">
        <v>7.5</v>
      </c>
      <c r="S258">
        <v>60</v>
      </c>
      <c r="T258">
        <v>6</v>
      </c>
      <c r="U258">
        <v>100</v>
      </c>
      <c r="V258">
        <v>40</v>
      </c>
      <c r="W258">
        <v>9.7000000000000003E-2</v>
      </c>
      <c r="X258">
        <f>SUM(IF(D258=[1]analysis!$C$6,1,0),X257)</f>
        <v>4</v>
      </c>
    </row>
    <row r="259" spans="1:24" x14ac:dyDescent="0.25">
      <c r="A259" t="s">
        <v>2</v>
      </c>
      <c r="B259" t="s">
        <v>24</v>
      </c>
      <c r="C259" s="25">
        <v>41810</v>
      </c>
      <c r="D259" t="s">
        <v>42</v>
      </c>
      <c r="E259" s="1">
        <v>0.61458333333333337</v>
      </c>
      <c r="F259">
        <v>36.324388999999996</v>
      </c>
      <c r="G259">
        <v>76.184972000000002</v>
      </c>
      <c r="H259" s="21">
        <v>2.5</v>
      </c>
      <c r="I259">
        <v>31.74</v>
      </c>
      <c r="J259">
        <v>6.1</v>
      </c>
      <c r="K259" s="29">
        <v>28</v>
      </c>
      <c r="L259">
        <v>27</v>
      </c>
      <c r="M259">
        <v>10</v>
      </c>
      <c r="N259">
        <v>10</v>
      </c>
      <c r="O259">
        <v>10</v>
      </c>
      <c r="P259">
        <v>6</v>
      </c>
      <c r="Q259">
        <v>6</v>
      </c>
      <c r="R259">
        <v>6</v>
      </c>
      <c r="S259">
        <v>70</v>
      </c>
      <c r="T259">
        <v>3</v>
      </c>
      <c r="U259">
        <v>100</v>
      </c>
      <c r="V259">
        <v>50</v>
      </c>
      <c r="W259">
        <v>0.10299999999999999</v>
      </c>
      <c r="X259">
        <f>SUM(IF(D259=[1]analysis!$C$6,1,0),X258)</f>
        <v>4</v>
      </c>
    </row>
    <row r="260" spans="1:24" x14ac:dyDescent="0.25">
      <c r="A260" t="s">
        <v>2</v>
      </c>
      <c r="B260" t="s">
        <v>24</v>
      </c>
      <c r="C260" s="25">
        <v>41810</v>
      </c>
      <c r="D260" t="s">
        <v>43</v>
      </c>
      <c r="E260" s="1">
        <v>0.61805555555555558</v>
      </c>
      <c r="F260">
        <v>36.317138999999997</v>
      </c>
      <c r="G260">
        <v>76.183499999999995</v>
      </c>
      <c r="H260" s="21">
        <v>3.1</v>
      </c>
      <c r="I260">
        <v>39.979999999999997</v>
      </c>
      <c r="J260">
        <v>6.1</v>
      </c>
      <c r="K260" s="29">
        <v>29</v>
      </c>
      <c r="L260">
        <v>29</v>
      </c>
      <c r="M260">
        <v>11</v>
      </c>
      <c r="N260">
        <v>10</v>
      </c>
      <c r="O260">
        <v>10.5</v>
      </c>
      <c r="P260">
        <v>7</v>
      </c>
      <c r="Q260">
        <v>6</v>
      </c>
      <c r="R260">
        <v>6.5</v>
      </c>
      <c r="S260">
        <v>70</v>
      </c>
      <c r="T260">
        <v>3</v>
      </c>
      <c r="U260">
        <v>60</v>
      </c>
      <c r="V260">
        <v>50</v>
      </c>
      <c r="W260">
        <v>0.10299999999999999</v>
      </c>
      <c r="X260">
        <f>SUM(IF(D260=[1]analysis!$C$6,1,0),X259)</f>
        <v>4</v>
      </c>
    </row>
    <row r="261" spans="1:24" x14ac:dyDescent="0.25">
      <c r="A261" t="s">
        <v>2</v>
      </c>
      <c r="B261" t="s">
        <v>24</v>
      </c>
      <c r="C261" s="25">
        <v>41810</v>
      </c>
      <c r="D261" t="s">
        <v>44</v>
      </c>
      <c r="E261" s="1">
        <v>0.62083333333333335</v>
      </c>
      <c r="F261">
        <v>36.315972000000002</v>
      </c>
      <c r="G261">
        <v>76.194166999999993</v>
      </c>
      <c r="H261" s="21">
        <v>2.1</v>
      </c>
      <c r="I261">
        <v>27.08</v>
      </c>
      <c r="J261">
        <v>6.3</v>
      </c>
      <c r="K261" s="29">
        <v>29</v>
      </c>
      <c r="L261">
        <v>28</v>
      </c>
      <c r="M261">
        <v>11</v>
      </c>
      <c r="N261">
        <v>9</v>
      </c>
      <c r="O261">
        <v>10</v>
      </c>
      <c r="P261">
        <v>5</v>
      </c>
      <c r="Q261">
        <v>6</v>
      </c>
      <c r="R261">
        <v>5.5</v>
      </c>
      <c r="S261">
        <v>90</v>
      </c>
      <c r="T261">
        <v>0</v>
      </c>
      <c r="U261">
        <v>0</v>
      </c>
      <c r="V261">
        <v>70</v>
      </c>
      <c r="W261">
        <v>0.14099999999999999</v>
      </c>
      <c r="X261">
        <f>SUM(IF(D261=[1]analysis!$C$6,1,0),X260)</f>
        <v>4</v>
      </c>
    </row>
    <row r="262" spans="1:24" x14ac:dyDescent="0.25">
      <c r="A262" t="s">
        <v>2</v>
      </c>
      <c r="B262" t="s">
        <v>24</v>
      </c>
      <c r="C262" s="25">
        <v>41810</v>
      </c>
      <c r="D262" t="s">
        <v>45</v>
      </c>
      <c r="E262" s="1">
        <v>0.62222222222222223</v>
      </c>
      <c r="F262">
        <v>36.315055999999998</v>
      </c>
      <c r="G262">
        <v>76.200083000000006</v>
      </c>
      <c r="H262" s="21">
        <v>1.7</v>
      </c>
      <c r="I262">
        <v>21.58</v>
      </c>
      <c r="J262">
        <v>6.4</v>
      </c>
      <c r="K262" s="29">
        <v>28</v>
      </c>
      <c r="L262">
        <v>29</v>
      </c>
      <c r="M262">
        <v>9</v>
      </c>
      <c r="N262">
        <v>9</v>
      </c>
      <c r="O262">
        <v>9</v>
      </c>
      <c r="P262">
        <v>6</v>
      </c>
      <c r="Q262">
        <v>5</v>
      </c>
      <c r="R262">
        <v>5.5</v>
      </c>
      <c r="S262">
        <v>80</v>
      </c>
      <c r="T262">
        <v>0</v>
      </c>
      <c r="U262">
        <v>0</v>
      </c>
      <c r="V262">
        <v>60</v>
      </c>
      <c r="W262">
        <v>0.127</v>
      </c>
      <c r="X262">
        <f>SUM(IF(D262=[1]analysis!$C$6,1,0),X261)</f>
        <v>4</v>
      </c>
    </row>
    <row r="263" spans="1:24" x14ac:dyDescent="0.25">
      <c r="A263" t="s">
        <v>2</v>
      </c>
      <c r="B263" t="s">
        <v>24</v>
      </c>
      <c r="C263" s="25">
        <v>41810</v>
      </c>
      <c r="D263" t="s">
        <v>46</v>
      </c>
      <c r="E263" s="1">
        <v>0.625</v>
      </c>
      <c r="F263">
        <v>36.306471999999999</v>
      </c>
      <c r="G263">
        <v>76.202083000000002</v>
      </c>
      <c r="H263" s="21">
        <v>2.6</v>
      </c>
      <c r="I263">
        <v>33.53</v>
      </c>
      <c r="J263">
        <v>6.4</v>
      </c>
      <c r="K263" s="29">
        <v>29</v>
      </c>
      <c r="L263">
        <v>27</v>
      </c>
      <c r="M263">
        <v>9</v>
      </c>
      <c r="N263">
        <v>10</v>
      </c>
      <c r="O263">
        <v>9.5</v>
      </c>
      <c r="P263">
        <v>6</v>
      </c>
      <c r="Q263">
        <v>6</v>
      </c>
      <c r="R263">
        <v>6</v>
      </c>
      <c r="S263">
        <v>100</v>
      </c>
      <c r="T263">
        <v>0</v>
      </c>
      <c r="U263">
        <v>0</v>
      </c>
      <c r="V263">
        <v>70</v>
      </c>
      <c r="W263">
        <v>0.14899999999999999</v>
      </c>
      <c r="X263">
        <f>SUM(IF(D263=[1]analysis!$C$6,1,0),X262)</f>
        <v>4</v>
      </c>
    </row>
    <row r="264" spans="1:24" x14ac:dyDescent="0.25">
      <c r="A264" t="s">
        <v>2</v>
      </c>
      <c r="B264" t="s">
        <v>24</v>
      </c>
      <c r="C264" s="25">
        <v>41810</v>
      </c>
      <c r="D264" t="s">
        <v>47</v>
      </c>
      <c r="E264" s="1">
        <v>0.62847222222222221</v>
      </c>
      <c r="F264">
        <v>36.305332999999997</v>
      </c>
      <c r="G264">
        <v>76.205888999999999</v>
      </c>
      <c r="H264" s="21">
        <v>2.6</v>
      </c>
      <c r="I264">
        <v>33.53</v>
      </c>
      <c r="J264">
        <v>6.4</v>
      </c>
      <c r="K264" s="29">
        <v>29</v>
      </c>
      <c r="L264">
        <v>27</v>
      </c>
      <c r="M264">
        <v>9</v>
      </c>
      <c r="N264">
        <v>9</v>
      </c>
      <c r="O264">
        <v>9</v>
      </c>
      <c r="P264">
        <v>6</v>
      </c>
      <c r="Q264">
        <v>6</v>
      </c>
      <c r="R264">
        <v>6</v>
      </c>
      <c r="S264">
        <v>120</v>
      </c>
      <c r="T264">
        <v>0</v>
      </c>
      <c r="U264">
        <v>0</v>
      </c>
      <c r="V264">
        <v>80</v>
      </c>
      <c r="W264">
        <v>0.17699999999999999</v>
      </c>
      <c r="X264">
        <f>SUM(IF(D264=[1]analysis!$C$6,1,0),X263)</f>
        <v>4</v>
      </c>
    </row>
    <row r="265" spans="1:24" x14ac:dyDescent="0.25">
      <c r="A265" t="s">
        <v>2</v>
      </c>
      <c r="B265" t="s">
        <v>24</v>
      </c>
      <c r="C265" s="25">
        <v>41810</v>
      </c>
      <c r="D265" t="s">
        <v>48</v>
      </c>
      <c r="E265" s="1">
        <v>0.64166666666666672</v>
      </c>
      <c r="F265">
        <v>36.304361</v>
      </c>
      <c r="G265">
        <v>76.211332999999996</v>
      </c>
      <c r="H265" s="21">
        <v>2.9</v>
      </c>
      <c r="I265">
        <v>36.82</v>
      </c>
      <c r="J265">
        <v>6.5</v>
      </c>
      <c r="K265" s="29">
        <v>28</v>
      </c>
      <c r="L265">
        <v>27</v>
      </c>
      <c r="M265">
        <v>8</v>
      </c>
      <c r="N265">
        <v>7</v>
      </c>
      <c r="O265">
        <v>7.5</v>
      </c>
      <c r="P265">
        <v>4</v>
      </c>
      <c r="Q265">
        <v>4</v>
      </c>
      <c r="R265">
        <v>4</v>
      </c>
      <c r="S265">
        <v>130</v>
      </c>
      <c r="T265">
        <v>0</v>
      </c>
      <c r="U265">
        <v>0</v>
      </c>
      <c r="V265">
        <v>90</v>
      </c>
      <c r="W265">
        <v>0.19700000000000001</v>
      </c>
      <c r="X265">
        <f>SUM(IF(D265=[1]analysis!$C$6,1,0),X264)</f>
        <v>4</v>
      </c>
    </row>
    <row r="266" spans="1:24" x14ac:dyDescent="0.25">
      <c r="A266" t="s">
        <v>2</v>
      </c>
      <c r="B266" t="s">
        <v>24</v>
      </c>
      <c r="C266" s="25">
        <v>41810</v>
      </c>
      <c r="D266" t="s">
        <v>49</v>
      </c>
      <c r="E266" s="1">
        <v>0.64374999999999993</v>
      </c>
      <c r="F266">
        <v>36.302638999999999</v>
      </c>
      <c r="G266">
        <v>76.216082999999998</v>
      </c>
      <c r="H266" s="21">
        <v>2.9</v>
      </c>
      <c r="I266">
        <v>37.4</v>
      </c>
      <c r="J266">
        <v>6.5</v>
      </c>
      <c r="K266" s="29">
        <v>29</v>
      </c>
      <c r="L266">
        <v>28</v>
      </c>
      <c r="M266">
        <v>7</v>
      </c>
      <c r="N266">
        <v>7</v>
      </c>
      <c r="O266">
        <v>7</v>
      </c>
      <c r="P266">
        <v>4</v>
      </c>
      <c r="Q266">
        <v>3</v>
      </c>
      <c r="R266">
        <v>3.5</v>
      </c>
      <c r="S266">
        <v>140</v>
      </c>
      <c r="T266">
        <v>0</v>
      </c>
      <c r="U266">
        <v>0</v>
      </c>
      <c r="V266">
        <v>100</v>
      </c>
      <c r="W266">
        <v>0.20399999999999999</v>
      </c>
      <c r="X266">
        <f>SUM(IF(D266=[1]analysis!$C$6,1,0),X265)</f>
        <v>4</v>
      </c>
    </row>
    <row r="267" spans="1:24" x14ac:dyDescent="0.25">
      <c r="A267" t="s">
        <v>2</v>
      </c>
      <c r="B267" t="s">
        <v>24</v>
      </c>
      <c r="C267" s="25">
        <v>41810</v>
      </c>
      <c r="D267" t="s">
        <v>50</v>
      </c>
      <c r="E267" s="1">
        <v>0.64583333333333337</v>
      </c>
      <c r="F267">
        <v>36.299694000000002</v>
      </c>
      <c r="G267">
        <v>76.217519999999993</v>
      </c>
      <c r="H267" s="21">
        <v>2.8</v>
      </c>
      <c r="I267">
        <v>36.11</v>
      </c>
      <c r="J267">
        <v>6.6</v>
      </c>
      <c r="K267" s="29">
        <v>29</v>
      </c>
      <c r="L267">
        <v>29</v>
      </c>
      <c r="M267">
        <v>8</v>
      </c>
      <c r="N267">
        <v>8</v>
      </c>
      <c r="O267">
        <v>8</v>
      </c>
      <c r="P267">
        <v>4</v>
      </c>
      <c r="Q267">
        <v>4</v>
      </c>
      <c r="R267">
        <v>4</v>
      </c>
      <c r="S267">
        <v>150</v>
      </c>
      <c r="T267">
        <v>0</v>
      </c>
      <c r="U267">
        <v>0</v>
      </c>
      <c r="V267">
        <v>110</v>
      </c>
      <c r="W267">
        <v>0.22600000000000001</v>
      </c>
      <c r="X267">
        <f>SUM(IF(D267=[1]analysis!$C$6,1,0),X266)</f>
        <v>4</v>
      </c>
    </row>
    <row r="268" spans="1:24" x14ac:dyDescent="0.25">
      <c r="A268" t="s">
        <v>2</v>
      </c>
      <c r="B268" t="s">
        <v>24</v>
      </c>
      <c r="C268" s="25">
        <v>41810</v>
      </c>
      <c r="D268" t="s">
        <v>51</v>
      </c>
      <c r="E268" s="1">
        <v>0.37986111111111115</v>
      </c>
      <c r="F268">
        <v>36.296472000000001</v>
      </c>
      <c r="G268">
        <v>76.217832999999999</v>
      </c>
      <c r="H268" s="21">
        <v>3.6</v>
      </c>
      <c r="I268">
        <v>44.98</v>
      </c>
      <c r="J268">
        <v>6.8</v>
      </c>
      <c r="K268" s="29">
        <v>27</v>
      </c>
      <c r="L268">
        <v>25</v>
      </c>
      <c r="M268">
        <v>10</v>
      </c>
      <c r="N268">
        <v>10</v>
      </c>
      <c r="O268">
        <v>10</v>
      </c>
      <c r="P268">
        <v>5</v>
      </c>
      <c r="Q268">
        <v>5</v>
      </c>
      <c r="R268">
        <v>5</v>
      </c>
      <c r="S268">
        <v>350</v>
      </c>
      <c r="T268">
        <v>4</v>
      </c>
      <c r="U268">
        <v>340</v>
      </c>
      <c r="V268">
        <v>250</v>
      </c>
      <c r="W268">
        <v>0.499</v>
      </c>
      <c r="X268">
        <f>SUM(IF(D268=[1]analysis!$C$6,1,0),X267)</f>
        <v>4</v>
      </c>
    </row>
    <row r="269" spans="1:24" x14ac:dyDescent="0.25">
      <c r="A269" t="s">
        <v>2</v>
      </c>
      <c r="B269" t="s">
        <v>24</v>
      </c>
      <c r="C269" s="25">
        <v>41810</v>
      </c>
      <c r="D269" t="s">
        <v>52</v>
      </c>
      <c r="E269" s="1">
        <v>0.52083333333333337</v>
      </c>
      <c r="F269">
        <v>36.290444000000001</v>
      </c>
      <c r="G269">
        <v>76.180638999999999</v>
      </c>
      <c r="H269" s="21">
        <v>5.4</v>
      </c>
      <c r="I269">
        <v>68.56</v>
      </c>
      <c r="J269">
        <v>7.3</v>
      </c>
      <c r="K269" s="29">
        <v>28</v>
      </c>
      <c r="L269">
        <v>29</v>
      </c>
      <c r="M269">
        <v>26</v>
      </c>
      <c r="N269">
        <v>25</v>
      </c>
      <c r="O269">
        <v>25.5</v>
      </c>
      <c r="P269">
        <v>7</v>
      </c>
      <c r="Q269">
        <v>7</v>
      </c>
      <c r="R269">
        <v>7</v>
      </c>
      <c r="S269">
        <v>940</v>
      </c>
      <c r="T269">
        <v>4</v>
      </c>
      <c r="U269">
        <v>10</v>
      </c>
      <c r="V269">
        <v>670</v>
      </c>
      <c r="W269">
        <v>1.353</v>
      </c>
      <c r="X269">
        <f>SUM(IF(D269=[1]analysis!$C$6,1,0),X268)</f>
        <v>4</v>
      </c>
    </row>
    <row r="270" spans="1:24" x14ac:dyDescent="0.25">
      <c r="A270" t="s">
        <v>2</v>
      </c>
      <c r="B270" t="s">
        <v>24</v>
      </c>
      <c r="C270" s="25">
        <v>41810</v>
      </c>
      <c r="D270" t="s">
        <v>53</v>
      </c>
      <c r="E270" s="1">
        <v>0.51666666666666672</v>
      </c>
      <c r="F270">
        <v>36.279806000000001</v>
      </c>
      <c r="G270">
        <v>76.150361000000004</v>
      </c>
      <c r="H270" s="21">
        <v>7.3</v>
      </c>
      <c r="I270">
        <v>94.14</v>
      </c>
      <c r="J270">
        <v>7.4</v>
      </c>
      <c r="K270" s="29">
        <v>29</v>
      </c>
      <c r="L270">
        <v>28</v>
      </c>
      <c r="M270">
        <v>21</v>
      </c>
      <c r="N270">
        <v>22</v>
      </c>
      <c r="O270">
        <v>21.5</v>
      </c>
      <c r="P270">
        <v>9</v>
      </c>
      <c r="Q270">
        <v>8</v>
      </c>
      <c r="R270">
        <v>8.5</v>
      </c>
      <c r="S270">
        <v>1260</v>
      </c>
      <c r="T270">
        <v>5</v>
      </c>
      <c r="U270">
        <v>10</v>
      </c>
      <c r="V270">
        <v>900</v>
      </c>
      <c r="W270">
        <v>1.81</v>
      </c>
      <c r="X270">
        <f>SUM(IF(D270=[1]analysis!$C$6,1,0),X269)</f>
        <v>4</v>
      </c>
    </row>
    <row r="271" spans="1:24" x14ac:dyDescent="0.25">
      <c r="A271" t="s">
        <v>2</v>
      </c>
      <c r="B271" t="s">
        <v>24</v>
      </c>
      <c r="C271" s="25">
        <v>41810</v>
      </c>
      <c r="D271" t="s">
        <v>54</v>
      </c>
      <c r="E271" s="1">
        <v>0.50138888888888888</v>
      </c>
      <c r="F271">
        <v>36.257722000000001</v>
      </c>
      <c r="G271">
        <v>76.116692</v>
      </c>
      <c r="H271" s="21">
        <v>7.4</v>
      </c>
      <c r="I271">
        <v>96.89</v>
      </c>
      <c r="J271">
        <v>7.4</v>
      </c>
      <c r="K271" s="29">
        <v>30</v>
      </c>
      <c r="L271">
        <v>30</v>
      </c>
      <c r="M271">
        <v>27</v>
      </c>
      <c r="N271">
        <v>28</v>
      </c>
      <c r="O271">
        <v>27.5</v>
      </c>
      <c r="P271">
        <v>10</v>
      </c>
      <c r="Q271">
        <v>12</v>
      </c>
      <c r="R271">
        <v>11</v>
      </c>
      <c r="S271">
        <v>1460</v>
      </c>
      <c r="T271">
        <v>7</v>
      </c>
      <c r="U271">
        <v>330</v>
      </c>
      <c r="V271">
        <v>1040</v>
      </c>
      <c r="W271">
        <v>2.08</v>
      </c>
      <c r="X271">
        <f>SUM(IF(D271=[1]analysis!$C$6,1,0),X270)</f>
        <v>4</v>
      </c>
    </row>
    <row r="272" spans="1:24" x14ac:dyDescent="0.25">
      <c r="A272" t="s">
        <v>2</v>
      </c>
      <c r="B272" t="s">
        <v>24</v>
      </c>
      <c r="C272" s="25">
        <v>41810</v>
      </c>
      <c r="D272" t="s">
        <v>55</v>
      </c>
      <c r="E272" s="1">
        <v>0.50763888888888886</v>
      </c>
      <c r="F272">
        <v>36.232138999999997</v>
      </c>
      <c r="G272">
        <v>76.099417000000003</v>
      </c>
      <c r="H272" s="21">
        <v>8.5</v>
      </c>
      <c r="I272">
        <v>109.61</v>
      </c>
      <c r="J272">
        <v>7.5</v>
      </c>
      <c r="K272" s="29">
        <v>29</v>
      </c>
      <c r="L272">
        <v>30</v>
      </c>
      <c r="M272">
        <v>26</v>
      </c>
      <c r="N272">
        <v>25</v>
      </c>
      <c r="O272">
        <v>25.5</v>
      </c>
      <c r="P272">
        <v>12</v>
      </c>
      <c r="Q272">
        <v>12</v>
      </c>
      <c r="R272">
        <v>12</v>
      </c>
      <c r="S272">
        <v>1610</v>
      </c>
      <c r="T272">
        <v>7</v>
      </c>
      <c r="U272">
        <v>330</v>
      </c>
      <c r="V272">
        <v>1150</v>
      </c>
      <c r="W272">
        <v>2.31</v>
      </c>
      <c r="X272">
        <f>SUM(IF(D272=[1]analysis!$C$6,1,0),X271)</f>
        <v>4</v>
      </c>
    </row>
    <row r="273" spans="1:24" x14ac:dyDescent="0.25">
      <c r="A273" t="s">
        <v>2</v>
      </c>
      <c r="B273" t="s">
        <v>67</v>
      </c>
      <c r="C273" s="25">
        <v>41807</v>
      </c>
      <c r="D273" t="s">
        <v>68</v>
      </c>
      <c r="E273" s="1">
        <v>0.34722222222222227</v>
      </c>
      <c r="F273">
        <v>36.323721999999997</v>
      </c>
      <c r="G273">
        <v>76.244028</v>
      </c>
      <c r="H273" s="21">
        <v>1.8</v>
      </c>
      <c r="I273">
        <v>21.37</v>
      </c>
      <c r="J273">
        <v>7</v>
      </c>
      <c r="K273" s="29">
        <v>24</v>
      </c>
      <c r="L273">
        <v>25</v>
      </c>
      <c r="M273">
        <v>16</v>
      </c>
      <c r="N273">
        <v>16</v>
      </c>
      <c r="O273">
        <v>16</v>
      </c>
      <c r="P273">
        <v>8</v>
      </c>
      <c r="Q273">
        <v>8</v>
      </c>
      <c r="R273">
        <v>8</v>
      </c>
      <c r="S273">
        <v>260</v>
      </c>
      <c r="T273">
        <v>2.1</v>
      </c>
      <c r="U273">
        <v>300</v>
      </c>
      <c r="V273">
        <v>180</v>
      </c>
      <c r="W273">
        <v>0.373</v>
      </c>
      <c r="X273">
        <f>SUM(IF(D273=[1]analysis!$C$6,1,0),X272)</f>
        <v>4</v>
      </c>
    </row>
    <row r="274" spans="1:24" x14ac:dyDescent="0.25">
      <c r="A274" t="s">
        <v>2</v>
      </c>
      <c r="B274" t="s">
        <v>67</v>
      </c>
      <c r="C274" s="25">
        <v>41807</v>
      </c>
      <c r="D274" t="s">
        <v>69</v>
      </c>
      <c r="E274" s="1">
        <v>0.35625000000000001</v>
      </c>
      <c r="F274">
        <v>36.321778000000002</v>
      </c>
      <c r="G274">
        <v>76.240443999999997</v>
      </c>
      <c r="H274" s="21">
        <v>1.2</v>
      </c>
      <c r="I274">
        <v>14.51</v>
      </c>
      <c r="J274">
        <v>6.9</v>
      </c>
      <c r="K274" s="29">
        <v>25</v>
      </c>
      <c r="L274">
        <v>26</v>
      </c>
      <c r="M274">
        <v>16</v>
      </c>
      <c r="N274">
        <v>15</v>
      </c>
      <c r="O274">
        <v>15.5</v>
      </c>
      <c r="P274">
        <v>6</v>
      </c>
      <c r="Q274">
        <v>6</v>
      </c>
      <c r="R274">
        <v>6</v>
      </c>
      <c r="S274">
        <v>280</v>
      </c>
      <c r="T274">
        <v>0</v>
      </c>
      <c r="U274">
        <v>0</v>
      </c>
      <c r="V274">
        <v>200</v>
      </c>
      <c r="W274">
        <v>0.41</v>
      </c>
      <c r="X274">
        <f>SUM(IF(D274=[1]analysis!$C$6,1,0),X273)</f>
        <v>4</v>
      </c>
    </row>
    <row r="275" spans="1:24" x14ac:dyDescent="0.25">
      <c r="A275" t="s">
        <v>2</v>
      </c>
      <c r="B275" t="s">
        <v>67</v>
      </c>
      <c r="C275" s="25">
        <v>41807</v>
      </c>
      <c r="D275" t="s">
        <v>70</v>
      </c>
      <c r="E275" s="1">
        <v>0.36527777777777781</v>
      </c>
      <c r="F275">
        <v>36.322583000000002</v>
      </c>
      <c r="G275">
        <v>76.234943999999999</v>
      </c>
      <c r="H275" s="21">
        <v>0.3</v>
      </c>
      <c r="I275">
        <v>3.63</v>
      </c>
      <c r="J275">
        <v>6.8</v>
      </c>
      <c r="K275" s="29">
        <v>25</v>
      </c>
      <c r="L275">
        <v>27</v>
      </c>
      <c r="M275">
        <v>16</v>
      </c>
      <c r="N275">
        <v>15</v>
      </c>
      <c r="O275">
        <v>15.5</v>
      </c>
      <c r="P275">
        <v>9</v>
      </c>
      <c r="Q275">
        <v>9</v>
      </c>
      <c r="R275">
        <v>9</v>
      </c>
      <c r="S275">
        <v>300</v>
      </c>
      <c r="T275">
        <v>0</v>
      </c>
      <c r="U275">
        <v>0</v>
      </c>
      <c r="V275">
        <v>210</v>
      </c>
      <c r="W275">
        <v>0.434</v>
      </c>
      <c r="X275">
        <f>SUM(IF(D275=[1]analysis!$C$6,1,0),X274)</f>
        <v>4</v>
      </c>
    </row>
    <row r="276" spans="1:24" x14ac:dyDescent="0.25">
      <c r="A276" t="s">
        <v>2</v>
      </c>
      <c r="B276" t="s">
        <v>67</v>
      </c>
      <c r="C276" s="25">
        <v>41807</v>
      </c>
      <c r="D276" t="s">
        <v>71</v>
      </c>
      <c r="E276" s="1">
        <v>0.37222222222222223</v>
      </c>
      <c r="F276">
        <v>36.323805999999998</v>
      </c>
      <c r="G276">
        <v>76.229667000000006</v>
      </c>
      <c r="H276" s="21">
        <v>1.5</v>
      </c>
      <c r="I276">
        <v>18.13</v>
      </c>
      <c r="J276">
        <v>6.9</v>
      </c>
      <c r="K276" s="29">
        <v>25</v>
      </c>
      <c r="L276">
        <v>28</v>
      </c>
      <c r="M276">
        <v>16</v>
      </c>
      <c r="N276">
        <v>17</v>
      </c>
      <c r="O276">
        <v>16.5</v>
      </c>
      <c r="P276">
        <v>9</v>
      </c>
      <c r="Q276">
        <v>8</v>
      </c>
      <c r="R276">
        <v>8.5</v>
      </c>
      <c r="T276">
        <v>0</v>
      </c>
      <c r="U276">
        <v>0</v>
      </c>
      <c r="V276">
        <v>220</v>
      </c>
      <c r="W276">
        <v>0.44400000000000001</v>
      </c>
      <c r="X276">
        <f>SUM(IF(D276=[1]analysis!$C$6,1,0),X275)</f>
        <v>4</v>
      </c>
    </row>
    <row r="277" spans="1:24" x14ac:dyDescent="0.25">
      <c r="A277" t="s">
        <v>2</v>
      </c>
      <c r="B277" t="s">
        <v>67</v>
      </c>
      <c r="C277" s="25">
        <v>41807</v>
      </c>
      <c r="D277" t="s">
        <v>72</v>
      </c>
      <c r="E277" s="1">
        <v>0.37986111111111115</v>
      </c>
      <c r="F277">
        <v>36.322833000000003</v>
      </c>
      <c r="G277">
        <v>76.225416999999993</v>
      </c>
      <c r="H277" s="21">
        <v>7.5</v>
      </c>
      <c r="I277">
        <v>90.67</v>
      </c>
      <c r="J277">
        <v>7</v>
      </c>
      <c r="K277" s="29">
        <v>25</v>
      </c>
      <c r="L277">
        <v>28</v>
      </c>
      <c r="M277">
        <v>15</v>
      </c>
      <c r="N277">
        <v>16</v>
      </c>
      <c r="O277">
        <v>15.5</v>
      </c>
      <c r="P277">
        <v>9</v>
      </c>
      <c r="Q277">
        <v>8</v>
      </c>
      <c r="R277">
        <v>8.5</v>
      </c>
      <c r="S277">
        <v>320</v>
      </c>
      <c r="T277">
        <v>0</v>
      </c>
      <c r="U277">
        <v>0</v>
      </c>
      <c r="V277">
        <v>230</v>
      </c>
      <c r="W277">
        <v>0.46200000000000002</v>
      </c>
      <c r="X277">
        <f>SUM(IF(D277=[1]analysis!$C$6,1,0),X276)</f>
        <v>4</v>
      </c>
    </row>
    <row r="278" spans="1:24" x14ac:dyDescent="0.25">
      <c r="A278" t="s">
        <v>2</v>
      </c>
      <c r="B278" t="s">
        <v>67</v>
      </c>
      <c r="C278" s="25">
        <v>41807</v>
      </c>
      <c r="D278" t="s">
        <v>73</v>
      </c>
      <c r="E278" s="1">
        <v>0.38680555555555557</v>
      </c>
      <c r="F278">
        <v>36.318832999999998</v>
      </c>
      <c r="G278">
        <v>76.225278000000003</v>
      </c>
      <c r="H278" s="21">
        <v>6.5</v>
      </c>
      <c r="I278">
        <v>79.91</v>
      </c>
      <c r="J278">
        <v>7</v>
      </c>
      <c r="K278" s="29">
        <v>26</v>
      </c>
      <c r="L278">
        <v>27</v>
      </c>
      <c r="M278">
        <v>15</v>
      </c>
      <c r="N278">
        <v>14</v>
      </c>
      <c r="O278">
        <v>14.5</v>
      </c>
      <c r="P278">
        <v>8</v>
      </c>
      <c r="Q278">
        <v>8</v>
      </c>
      <c r="R278">
        <v>8</v>
      </c>
      <c r="S278">
        <v>330</v>
      </c>
      <c r="T278">
        <v>3</v>
      </c>
      <c r="U278">
        <v>210</v>
      </c>
      <c r="V278">
        <v>240</v>
      </c>
      <c r="W278">
        <v>0.48499999999999999</v>
      </c>
      <c r="X278">
        <f>SUM(IF(D278=[1]analysis!$C$6,1,0),X277)</f>
        <v>4</v>
      </c>
    </row>
    <row r="279" spans="1:24" x14ac:dyDescent="0.25">
      <c r="A279" t="s">
        <v>2</v>
      </c>
      <c r="B279" t="s">
        <v>67</v>
      </c>
      <c r="C279" s="25">
        <v>41807</v>
      </c>
      <c r="D279" t="s">
        <v>74</v>
      </c>
      <c r="E279" s="1">
        <v>0.39374999999999999</v>
      </c>
      <c r="F279">
        <v>36.316277999999997</v>
      </c>
      <c r="G279">
        <v>76.223749999999995</v>
      </c>
      <c r="H279" s="21">
        <v>7.5</v>
      </c>
      <c r="I279">
        <v>93.72</v>
      </c>
      <c r="J279">
        <v>7</v>
      </c>
      <c r="K279" s="29">
        <v>27</v>
      </c>
      <c r="L279">
        <v>30</v>
      </c>
      <c r="M279">
        <v>16</v>
      </c>
      <c r="N279">
        <v>15</v>
      </c>
      <c r="O279">
        <v>15.5</v>
      </c>
      <c r="P279">
        <v>10</v>
      </c>
      <c r="Q279">
        <v>9</v>
      </c>
      <c r="R279">
        <v>9.5</v>
      </c>
      <c r="S279">
        <v>340</v>
      </c>
      <c r="T279">
        <v>0</v>
      </c>
      <c r="U279">
        <v>0</v>
      </c>
      <c r="V279">
        <v>240</v>
      </c>
      <c r="W279">
        <v>0.48799999999999999</v>
      </c>
      <c r="X279">
        <f>SUM(IF(D279=[1]analysis!$C$6,1,0),X278)</f>
        <v>4</v>
      </c>
    </row>
    <row r="280" spans="1:24" x14ac:dyDescent="0.25">
      <c r="A280" t="s">
        <v>2</v>
      </c>
      <c r="B280" t="s">
        <v>67</v>
      </c>
      <c r="C280" s="25">
        <v>41807</v>
      </c>
      <c r="D280" t="s">
        <v>75</v>
      </c>
      <c r="E280" s="1">
        <v>0.40277777777777773</v>
      </c>
      <c r="F280">
        <v>36.315556000000001</v>
      </c>
      <c r="G280">
        <v>76.219800000000006</v>
      </c>
      <c r="H280" s="21">
        <v>6.5</v>
      </c>
      <c r="I280">
        <v>81.22</v>
      </c>
      <c r="J280">
        <v>7.1</v>
      </c>
      <c r="K280" s="29">
        <v>27</v>
      </c>
      <c r="L280">
        <v>27</v>
      </c>
      <c r="M280">
        <v>12</v>
      </c>
      <c r="N280">
        <v>12</v>
      </c>
      <c r="O280">
        <v>12</v>
      </c>
      <c r="P280">
        <v>7</v>
      </c>
      <c r="Q280">
        <v>6</v>
      </c>
      <c r="R280">
        <v>6.5</v>
      </c>
      <c r="S280">
        <v>330</v>
      </c>
      <c r="T280">
        <v>0</v>
      </c>
      <c r="U280">
        <v>0</v>
      </c>
      <c r="V280">
        <v>240</v>
      </c>
      <c r="W280">
        <v>0.48099999999999998</v>
      </c>
      <c r="X280">
        <f>SUM(IF(D280=[1]analysis!$C$6,1,0),X279)</f>
        <v>4</v>
      </c>
    </row>
    <row r="281" spans="1:24" x14ac:dyDescent="0.25">
      <c r="A281" t="s">
        <v>2</v>
      </c>
      <c r="B281" t="s">
        <v>67</v>
      </c>
      <c r="C281" s="25">
        <v>41807</v>
      </c>
      <c r="D281" t="s">
        <v>76</v>
      </c>
      <c r="E281" s="1">
        <v>0.40625</v>
      </c>
      <c r="F281">
        <v>36.314999999999998</v>
      </c>
      <c r="G281">
        <v>76.218000000000004</v>
      </c>
      <c r="H281" s="21">
        <v>9.9</v>
      </c>
      <c r="I281">
        <v>125.7</v>
      </c>
      <c r="J281">
        <v>7</v>
      </c>
      <c r="K281" s="29">
        <v>28</v>
      </c>
      <c r="L281">
        <v>30</v>
      </c>
      <c r="M281">
        <v>11</v>
      </c>
      <c r="N281">
        <v>10</v>
      </c>
      <c r="O281">
        <v>10.5</v>
      </c>
      <c r="P281">
        <v>8</v>
      </c>
      <c r="Q281">
        <v>7</v>
      </c>
      <c r="R281">
        <v>7.5</v>
      </c>
      <c r="S281">
        <v>310</v>
      </c>
      <c r="T281">
        <v>0</v>
      </c>
      <c r="U281">
        <v>0</v>
      </c>
      <c r="V281">
        <v>220</v>
      </c>
      <c r="W281">
        <v>0.44500000000000001</v>
      </c>
      <c r="X281">
        <f>SUM(IF(D281=[1]analysis!$C$6,1,0),X280)</f>
        <v>4</v>
      </c>
    </row>
    <row r="282" spans="1:24" x14ac:dyDescent="0.25">
      <c r="A282" t="s">
        <v>2</v>
      </c>
      <c r="B282" t="s">
        <v>67</v>
      </c>
      <c r="C282" s="25">
        <v>41807</v>
      </c>
      <c r="D282" t="s">
        <v>77</v>
      </c>
      <c r="E282" s="1">
        <v>0.4694444444444445</v>
      </c>
      <c r="F282">
        <v>36.315528</v>
      </c>
      <c r="G282">
        <v>76.214111000000003</v>
      </c>
      <c r="H282" s="21">
        <v>9.4</v>
      </c>
      <c r="I282">
        <v>121.22</v>
      </c>
      <c r="J282">
        <v>7</v>
      </c>
      <c r="K282" s="29">
        <v>29</v>
      </c>
      <c r="L282">
        <v>32</v>
      </c>
      <c r="M282">
        <v>12</v>
      </c>
      <c r="N282">
        <v>11</v>
      </c>
      <c r="O282">
        <v>11.5</v>
      </c>
      <c r="P282">
        <v>8</v>
      </c>
      <c r="Q282">
        <v>6</v>
      </c>
      <c r="R282">
        <v>7</v>
      </c>
      <c r="S282">
        <v>280</v>
      </c>
      <c r="T282">
        <v>0</v>
      </c>
      <c r="U282">
        <v>0</v>
      </c>
      <c r="V282">
        <v>200</v>
      </c>
      <c r="W282">
        <v>0.41199999999999998</v>
      </c>
      <c r="X282">
        <f>SUM(IF(D282=[1]analysis!$C$6,1,0),X281)</f>
        <v>4</v>
      </c>
    </row>
    <row r="283" spans="1:24" x14ac:dyDescent="0.25">
      <c r="A283" t="s">
        <v>2</v>
      </c>
      <c r="B283" t="s">
        <v>67</v>
      </c>
      <c r="C283" s="25">
        <v>41807</v>
      </c>
      <c r="D283" t="s">
        <v>78</v>
      </c>
      <c r="E283" s="1">
        <v>0.46249999999999997</v>
      </c>
      <c r="F283">
        <v>36.313000000000002</v>
      </c>
      <c r="G283">
        <v>76.215249999999997</v>
      </c>
      <c r="H283" s="21">
        <v>9.1999999999999993</v>
      </c>
      <c r="I283">
        <v>118.64</v>
      </c>
      <c r="J283">
        <v>6.9</v>
      </c>
      <c r="K283" s="29">
        <v>29</v>
      </c>
      <c r="L283">
        <v>30</v>
      </c>
      <c r="M283">
        <v>10</v>
      </c>
      <c r="N283">
        <v>11</v>
      </c>
      <c r="O283">
        <v>10.5</v>
      </c>
      <c r="P283">
        <v>7</v>
      </c>
      <c r="Q283">
        <v>5</v>
      </c>
      <c r="R283">
        <v>6</v>
      </c>
      <c r="S283">
        <v>210</v>
      </c>
      <c r="T283">
        <v>0</v>
      </c>
      <c r="U283">
        <v>0</v>
      </c>
      <c r="V283">
        <v>150</v>
      </c>
      <c r="W283">
        <v>0.313</v>
      </c>
      <c r="X283">
        <f>SUM(IF(D283=[1]analysis!$C$6,1,0),X282)</f>
        <v>4</v>
      </c>
    </row>
    <row r="284" spans="1:24" x14ac:dyDescent="0.25">
      <c r="A284" t="s">
        <v>2</v>
      </c>
      <c r="B284" t="s">
        <v>67</v>
      </c>
      <c r="C284" s="25">
        <v>41807</v>
      </c>
      <c r="D284" t="s">
        <v>79</v>
      </c>
      <c r="E284" s="1">
        <v>0.4548611111111111</v>
      </c>
      <c r="F284">
        <v>36.311610999999999</v>
      </c>
      <c r="G284">
        <v>76.210222000000002</v>
      </c>
      <c r="H284" s="21">
        <v>9.5</v>
      </c>
      <c r="I284">
        <v>124.39</v>
      </c>
      <c r="J284">
        <v>6.8</v>
      </c>
      <c r="K284" s="29">
        <v>30</v>
      </c>
      <c r="L284">
        <v>35</v>
      </c>
      <c r="M284">
        <v>11</v>
      </c>
      <c r="N284">
        <v>9</v>
      </c>
      <c r="O284">
        <v>10</v>
      </c>
      <c r="P284">
        <v>6</v>
      </c>
      <c r="Q284">
        <v>6</v>
      </c>
      <c r="R284">
        <v>6</v>
      </c>
      <c r="S284">
        <v>170</v>
      </c>
      <c r="T284">
        <v>0</v>
      </c>
      <c r="U284">
        <v>0</v>
      </c>
      <c r="V284">
        <v>120</v>
      </c>
      <c r="W284">
        <v>0.24099999999999999</v>
      </c>
      <c r="X284">
        <f>SUM(IF(D284=[1]analysis!$C$6,1,0),X283)</f>
        <v>4</v>
      </c>
    </row>
    <row r="285" spans="1:24" x14ac:dyDescent="0.25">
      <c r="A285" t="s">
        <v>2</v>
      </c>
      <c r="B285" t="s">
        <v>67</v>
      </c>
      <c r="C285" s="25">
        <v>41807</v>
      </c>
      <c r="D285" t="s">
        <v>80</v>
      </c>
      <c r="E285" s="1">
        <v>0.45</v>
      </c>
      <c r="F285">
        <v>36.310167</v>
      </c>
      <c r="G285">
        <v>76.212056000000004</v>
      </c>
      <c r="H285" s="21">
        <v>10</v>
      </c>
      <c r="I285">
        <v>128.96</v>
      </c>
      <c r="J285">
        <v>6.7</v>
      </c>
      <c r="K285" s="29">
        <v>29</v>
      </c>
      <c r="L285">
        <v>32</v>
      </c>
      <c r="M285">
        <v>8</v>
      </c>
      <c r="N285">
        <v>7</v>
      </c>
      <c r="O285">
        <v>7.5</v>
      </c>
      <c r="P285">
        <v>7</v>
      </c>
      <c r="Q285">
        <v>7</v>
      </c>
      <c r="R285">
        <v>7</v>
      </c>
      <c r="S285">
        <v>150</v>
      </c>
      <c r="T285">
        <v>0</v>
      </c>
      <c r="U285">
        <v>0</v>
      </c>
      <c r="V285">
        <v>110</v>
      </c>
      <c r="W285">
        <v>0.221</v>
      </c>
      <c r="X285">
        <f>SUM(IF(D285=[1]analysis!$C$6,1,0),X284)</f>
        <v>4</v>
      </c>
    </row>
    <row r="286" spans="1:24" x14ac:dyDescent="0.25">
      <c r="A286" t="s">
        <v>2</v>
      </c>
      <c r="B286" t="s">
        <v>67</v>
      </c>
      <c r="C286" s="25">
        <v>41807</v>
      </c>
      <c r="D286" t="s">
        <v>81</v>
      </c>
      <c r="E286" s="1">
        <v>0.44236111111111115</v>
      </c>
      <c r="F286">
        <v>36.308250000000001</v>
      </c>
      <c r="G286">
        <v>76.212193999999997</v>
      </c>
      <c r="H286" s="21">
        <v>10.199999999999999</v>
      </c>
      <c r="I286">
        <v>129.5</v>
      </c>
      <c r="J286">
        <v>6.7</v>
      </c>
      <c r="K286" s="29">
        <v>28</v>
      </c>
      <c r="L286">
        <v>29</v>
      </c>
      <c r="M286">
        <v>9</v>
      </c>
      <c r="N286">
        <v>9</v>
      </c>
      <c r="O286">
        <v>9</v>
      </c>
      <c r="P286">
        <v>5</v>
      </c>
      <c r="Q286">
        <v>5</v>
      </c>
      <c r="R286">
        <v>5</v>
      </c>
      <c r="S286">
        <v>150</v>
      </c>
      <c r="T286">
        <v>3.8</v>
      </c>
      <c r="U286">
        <v>330</v>
      </c>
      <c r="V286">
        <v>100</v>
      </c>
      <c r="W286">
        <v>0.216</v>
      </c>
      <c r="X286">
        <f>SUM(IF(D286=[1]analysis!$C$6,1,0),X285)</f>
        <v>4</v>
      </c>
    </row>
    <row r="287" spans="1:24" x14ac:dyDescent="0.25">
      <c r="A287" t="s">
        <v>2</v>
      </c>
      <c r="B287" t="s">
        <v>67</v>
      </c>
      <c r="C287" s="25">
        <v>41807</v>
      </c>
      <c r="D287" t="s">
        <v>82</v>
      </c>
      <c r="E287" s="1">
        <v>0.4375</v>
      </c>
      <c r="F287">
        <v>36.306944000000001</v>
      </c>
      <c r="G287">
        <v>76.210361000000006</v>
      </c>
      <c r="H287" s="21">
        <v>10.5</v>
      </c>
      <c r="I287">
        <v>131.19999999999999</v>
      </c>
      <c r="J287">
        <v>6.7</v>
      </c>
      <c r="K287" s="29">
        <v>27</v>
      </c>
      <c r="L287">
        <v>30</v>
      </c>
      <c r="M287">
        <v>10</v>
      </c>
      <c r="N287">
        <v>9</v>
      </c>
      <c r="O287">
        <v>9.5</v>
      </c>
      <c r="P287">
        <v>6</v>
      </c>
      <c r="Q287">
        <v>6</v>
      </c>
      <c r="R287">
        <v>6</v>
      </c>
      <c r="S287">
        <v>150</v>
      </c>
      <c r="T287">
        <v>6.9</v>
      </c>
      <c r="U287">
        <v>340</v>
      </c>
      <c r="V287">
        <v>100</v>
      </c>
      <c r="W287">
        <v>0.215</v>
      </c>
      <c r="X287">
        <f>SUM(IF(D287=[1]analysis!$C$6,1,0),X286)</f>
        <v>4</v>
      </c>
    </row>
    <row r="288" spans="1:24" x14ac:dyDescent="0.25">
      <c r="A288" t="s">
        <v>2</v>
      </c>
      <c r="B288" t="s">
        <v>56</v>
      </c>
      <c r="C288" s="25">
        <v>41801</v>
      </c>
      <c r="D288" t="s">
        <v>57</v>
      </c>
      <c r="E288" s="1">
        <v>0.38541666666666669</v>
      </c>
      <c r="F288">
        <v>36.350481000000002</v>
      </c>
      <c r="G288">
        <v>76.163855999999996</v>
      </c>
      <c r="H288" s="21">
        <v>3.8</v>
      </c>
      <c r="I288">
        <v>45.12</v>
      </c>
      <c r="J288">
        <v>6.7</v>
      </c>
      <c r="K288" s="29">
        <v>24</v>
      </c>
      <c r="L288">
        <v>26</v>
      </c>
      <c r="M288">
        <v>18</v>
      </c>
      <c r="N288">
        <v>16</v>
      </c>
      <c r="O288">
        <v>17</v>
      </c>
      <c r="P288">
        <v>7</v>
      </c>
      <c r="Q288">
        <v>5</v>
      </c>
      <c r="R288">
        <v>6</v>
      </c>
      <c r="S288">
        <v>170</v>
      </c>
      <c r="T288">
        <v>0</v>
      </c>
      <c r="U288">
        <v>0</v>
      </c>
      <c r="V288">
        <v>120</v>
      </c>
      <c r="W288">
        <v>0.24299999999999999</v>
      </c>
      <c r="X288">
        <f>SUM(IF(D288=[1]analysis!$C$6,1,0),X287)</f>
        <v>4</v>
      </c>
    </row>
    <row r="289" spans="1:24" x14ac:dyDescent="0.25">
      <c r="A289" t="s">
        <v>2</v>
      </c>
      <c r="B289" t="s">
        <v>56</v>
      </c>
      <c r="C289" s="25">
        <v>41801</v>
      </c>
      <c r="D289" t="s">
        <v>58</v>
      </c>
      <c r="E289" s="1">
        <v>0.40138888888888885</v>
      </c>
      <c r="F289">
        <v>36.346221999999997</v>
      </c>
      <c r="G289">
        <v>76.162694000000002</v>
      </c>
      <c r="H289" s="21">
        <v>2.7</v>
      </c>
      <c r="I289">
        <v>32.64</v>
      </c>
      <c r="J289">
        <v>6.8</v>
      </c>
      <c r="K289" s="29">
        <v>25</v>
      </c>
      <c r="L289">
        <v>28</v>
      </c>
      <c r="M289">
        <v>16</v>
      </c>
      <c r="N289">
        <v>15</v>
      </c>
      <c r="O289">
        <v>15.5</v>
      </c>
      <c r="P289">
        <v>8</v>
      </c>
      <c r="Q289">
        <v>7</v>
      </c>
      <c r="R289">
        <v>7.5</v>
      </c>
      <c r="S289">
        <v>160</v>
      </c>
      <c r="T289">
        <v>0</v>
      </c>
      <c r="U289">
        <v>0</v>
      </c>
      <c r="V289">
        <v>110</v>
      </c>
      <c r="W289">
        <v>0.23100000000000001</v>
      </c>
      <c r="X289">
        <f>SUM(IF(D289=[1]analysis!$C$6,1,0),X288)</f>
        <v>4</v>
      </c>
    </row>
    <row r="290" spans="1:24" x14ac:dyDescent="0.25">
      <c r="A290" t="s">
        <v>2</v>
      </c>
      <c r="B290" t="s">
        <v>56</v>
      </c>
      <c r="C290" s="25">
        <v>41801</v>
      </c>
      <c r="D290" t="s">
        <v>59</v>
      </c>
      <c r="E290" s="1">
        <v>0.40902777777777777</v>
      </c>
      <c r="F290">
        <v>36.342666999999999</v>
      </c>
      <c r="G290">
        <v>76.165082999999996</v>
      </c>
      <c r="H290" s="21">
        <v>1.2</v>
      </c>
      <c r="I290">
        <v>14.51</v>
      </c>
      <c r="J290">
        <v>6.7</v>
      </c>
      <c r="K290" s="29">
        <v>25</v>
      </c>
      <c r="L290">
        <v>28</v>
      </c>
      <c r="M290">
        <v>12</v>
      </c>
      <c r="N290">
        <v>12</v>
      </c>
      <c r="O290">
        <v>12</v>
      </c>
      <c r="P290">
        <v>7</v>
      </c>
      <c r="Q290">
        <v>7</v>
      </c>
      <c r="R290">
        <v>7</v>
      </c>
      <c r="S290">
        <v>160</v>
      </c>
      <c r="T290">
        <v>0</v>
      </c>
      <c r="U290">
        <v>0</v>
      </c>
      <c r="V290">
        <v>110</v>
      </c>
      <c r="W290">
        <v>0.23200000000000001</v>
      </c>
      <c r="X290">
        <f>SUM(IF(D290=[1]analysis!$C$6,1,0),X289)</f>
        <v>4</v>
      </c>
    </row>
    <row r="291" spans="1:24" x14ac:dyDescent="0.25">
      <c r="A291" t="s">
        <v>2</v>
      </c>
      <c r="B291" t="s">
        <v>56</v>
      </c>
      <c r="C291" s="25">
        <v>41801</v>
      </c>
      <c r="D291" t="s">
        <v>60</v>
      </c>
      <c r="E291" s="1">
        <v>0.41597222222222219</v>
      </c>
      <c r="F291">
        <v>36.339972000000003</v>
      </c>
      <c r="G291">
        <v>76.168694000000002</v>
      </c>
      <c r="H291" s="21">
        <v>0.7</v>
      </c>
      <c r="I291">
        <v>8.75</v>
      </c>
      <c r="J291">
        <v>6.8</v>
      </c>
      <c r="K291" s="29">
        <v>27</v>
      </c>
      <c r="L291">
        <v>29</v>
      </c>
      <c r="M291">
        <v>12</v>
      </c>
      <c r="N291">
        <v>11</v>
      </c>
      <c r="O291">
        <v>11.5</v>
      </c>
      <c r="P291">
        <v>7</v>
      </c>
      <c r="Q291">
        <v>6</v>
      </c>
      <c r="R291">
        <v>6.5</v>
      </c>
      <c r="S291">
        <v>150</v>
      </c>
      <c r="T291">
        <v>0</v>
      </c>
      <c r="U291">
        <v>0</v>
      </c>
      <c r="V291">
        <v>100</v>
      </c>
      <c r="W291">
        <v>0.222</v>
      </c>
      <c r="X291">
        <f>SUM(IF(D291=[1]analysis!$C$6,1,0),X290)</f>
        <v>4</v>
      </c>
    </row>
    <row r="292" spans="1:24" x14ac:dyDescent="0.25">
      <c r="A292" t="s">
        <v>2</v>
      </c>
      <c r="B292" t="s">
        <v>56</v>
      </c>
      <c r="C292" s="25">
        <v>41801</v>
      </c>
      <c r="D292" t="s">
        <v>61</v>
      </c>
      <c r="E292" s="1">
        <v>0.4236111111111111</v>
      </c>
      <c r="F292">
        <v>36.337639000000003</v>
      </c>
      <c r="G292">
        <v>76.173028000000002</v>
      </c>
      <c r="H292" s="21">
        <v>2.2000000000000002</v>
      </c>
      <c r="I292">
        <v>27.49</v>
      </c>
      <c r="J292">
        <v>6.7</v>
      </c>
      <c r="K292" s="29">
        <v>27</v>
      </c>
      <c r="L292">
        <v>29</v>
      </c>
      <c r="M292">
        <v>14</v>
      </c>
      <c r="N292">
        <v>12</v>
      </c>
      <c r="O292">
        <v>13</v>
      </c>
      <c r="P292">
        <v>8</v>
      </c>
      <c r="Q292">
        <v>8</v>
      </c>
      <c r="R292">
        <v>8</v>
      </c>
      <c r="S292">
        <v>150</v>
      </c>
      <c r="T292">
        <v>0</v>
      </c>
      <c r="U292">
        <v>0</v>
      </c>
      <c r="V292">
        <v>100</v>
      </c>
      <c r="W292">
        <v>0.218</v>
      </c>
      <c r="X292">
        <f>SUM(IF(D292=[1]analysis!$C$6,1,0),X291)</f>
        <v>4</v>
      </c>
    </row>
    <row r="293" spans="1:24" x14ac:dyDescent="0.25">
      <c r="A293" t="s">
        <v>2</v>
      </c>
      <c r="B293" t="s">
        <v>56</v>
      </c>
      <c r="C293" s="25">
        <v>41801</v>
      </c>
      <c r="D293" t="s">
        <v>62</v>
      </c>
      <c r="E293" s="1">
        <v>0.43263888888888885</v>
      </c>
      <c r="F293">
        <v>36.334167000000001</v>
      </c>
      <c r="G293">
        <v>76.175749999999994</v>
      </c>
      <c r="H293" s="21">
        <v>1.8</v>
      </c>
      <c r="I293">
        <v>22.85</v>
      </c>
      <c r="J293">
        <v>6.8</v>
      </c>
      <c r="K293" s="29">
        <v>28</v>
      </c>
      <c r="L293">
        <v>32</v>
      </c>
      <c r="M293">
        <v>12</v>
      </c>
      <c r="N293">
        <v>10</v>
      </c>
      <c r="O293">
        <v>11</v>
      </c>
      <c r="P293">
        <v>8</v>
      </c>
      <c r="Q293">
        <v>8</v>
      </c>
      <c r="R293">
        <v>8</v>
      </c>
      <c r="S293">
        <v>160</v>
      </c>
      <c r="T293">
        <v>0</v>
      </c>
      <c r="U293">
        <v>0</v>
      </c>
      <c r="V293">
        <v>120</v>
      </c>
      <c r="W293">
        <v>0.23899999999999999</v>
      </c>
      <c r="X293">
        <f>SUM(IF(D293=[1]analysis!$C$6,1,0),X292)</f>
        <v>4</v>
      </c>
    </row>
    <row r="294" spans="1:24" x14ac:dyDescent="0.25">
      <c r="A294" t="s">
        <v>2</v>
      </c>
      <c r="B294" t="s">
        <v>56</v>
      </c>
      <c r="C294" s="25">
        <v>41801</v>
      </c>
      <c r="D294" t="s">
        <v>63</v>
      </c>
      <c r="E294" s="1">
        <v>0.43888888888888888</v>
      </c>
      <c r="F294">
        <v>36.332444000000002</v>
      </c>
      <c r="G294">
        <v>76.178721999999993</v>
      </c>
      <c r="H294" s="21">
        <v>2.8</v>
      </c>
      <c r="I294">
        <v>35.549999999999997</v>
      </c>
      <c r="J294">
        <v>6.8</v>
      </c>
      <c r="K294" s="29">
        <v>28</v>
      </c>
      <c r="L294">
        <v>32</v>
      </c>
      <c r="M294">
        <v>12</v>
      </c>
      <c r="N294">
        <v>12</v>
      </c>
      <c r="O294">
        <v>12</v>
      </c>
      <c r="P294">
        <v>7</v>
      </c>
      <c r="Q294">
        <v>7</v>
      </c>
      <c r="R294">
        <v>7</v>
      </c>
      <c r="S294">
        <v>180</v>
      </c>
      <c r="T294">
        <v>0</v>
      </c>
      <c r="U294">
        <v>0</v>
      </c>
      <c r="V294">
        <v>130</v>
      </c>
      <c r="W294">
        <v>0.26100000000000001</v>
      </c>
      <c r="X294">
        <f>SUM(IF(D294=[1]analysis!$C$6,1,0),X293)</f>
        <v>4</v>
      </c>
    </row>
    <row r="295" spans="1:24" x14ac:dyDescent="0.25">
      <c r="A295" t="s">
        <v>2</v>
      </c>
      <c r="B295" t="s">
        <v>56</v>
      </c>
      <c r="C295" s="25">
        <v>41801</v>
      </c>
      <c r="D295" t="s">
        <v>64</v>
      </c>
      <c r="E295" s="1">
        <v>0.4465277777777778</v>
      </c>
      <c r="F295">
        <v>36.328693999999999</v>
      </c>
      <c r="G295">
        <v>76.177194</v>
      </c>
      <c r="H295" s="21">
        <v>1</v>
      </c>
      <c r="I295">
        <v>12.9</v>
      </c>
      <c r="J295">
        <v>6.8</v>
      </c>
      <c r="K295" s="29">
        <v>29</v>
      </c>
      <c r="L295">
        <v>31</v>
      </c>
      <c r="M295">
        <v>12</v>
      </c>
      <c r="N295">
        <v>11</v>
      </c>
      <c r="O295">
        <v>11.5</v>
      </c>
      <c r="P295">
        <v>6</v>
      </c>
      <c r="Q295">
        <v>5</v>
      </c>
      <c r="R295">
        <v>5.5</v>
      </c>
      <c r="S295">
        <v>190</v>
      </c>
      <c r="T295">
        <v>0</v>
      </c>
      <c r="U295">
        <v>0</v>
      </c>
      <c r="V295">
        <v>140</v>
      </c>
      <c r="W295">
        <v>0.27900000000000003</v>
      </c>
      <c r="X295">
        <f>SUM(IF(D295=[1]analysis!$C$6,1,0),X294)</f>
        <v>4</v>
      </c>
    </row>
    <row r="296" spans="1:24" x14ac:dyDescent="0.25">
      <c r="A296" t="s">
        <v>2</v>
      </c>
      <c r="B296" t="s">
        <v>56</v>
      </c>
      <c r="C296" s="25">
        <v>41801</v>
      </c>
      <c r="D296" t="s">
        <v>65</v>
      </c>
      <c r="E296" s="1">
        <v>0.45277777777777778</v>
      </c>
      <c r="F296">
        <v>36.325055999999996</v>
      </c>
      <c r="G296">
        <v>76.178611000000004</v>
      </c>
      <c r="H296" s="21">
        <v>2.1</v>
      </c>
      <c r="I296">
        <v>27.08</v>
      </c>
      <c r="J296">
        <v>6.7</v>
      </c>
      <c r="K296" s="29">
        <v>29</v>
      </c>
      <c r="L296">
        <v>32</v>
      </c>
      <c r="M296">
        <v>11</v>
      </c>
      <c r="N296">
        <v>9</v>
      </c>
      <c r="O296">
        <v>10</v>
      </c>
      <c r="P296">
        <v>7</v>
      </c>
      <c r="Q296">
        <v>6</v>
      </c>
      <c r="R296">
        <v>6.5</v>
      </c>
      <c r="S296">
        <v>180</v>
      </c>
      <c r="T296">
        <v>0</v>
      </c>
      <c r="U296">
        <v>0</v>
      </c>
      <c r="V296">
        <v>130</v>
      </c>
      <c r="W296">
        <v>0.26100000000000001</v>
      </c>
      <c r="X296">
        <f>SUM(IF(D296=[1]analysis!$C$6,1,0),X295)</f>
        <v>4</v>
      </c>
    </row>
    <row r="297" spans="1:24" x14ac:dyDescent="0.25">
      <c r="A297" t="s">
        <v>2</v>
      </c>
      <c r="B297" t="s">
        <v>56</v>
      </c>
      <c r="C297" s="25">
        <v>41801</v>
      </c>
      <c r="D297" t="s">
        <v>66</v>
      </c>
      <c r="E297" s="1">
        <v>0.45694444444444443</v>
      </c>
      <c r="F297">
        <v>36.324278</v>
      </c>
      <c r="G297">
        <v>76.181721999999993</v>
      </c>
      <c r="H297" s="21">
        <v>2.6</v>
      </c>
      <c r="I297">
        <v>33.53</v>
      </c>
      <c r="J297">
        <v>6.7</v>
      </c>
      <c r="K297" s="29">
        <v>29</v>
      </c>
      <c r="L297">
        <v>32</v>
      </c>
      <c r="M297">
        <v>11</v>
      </c>
      <c r="N297">
        <v>12</v>
      </c>
      <c r="O297">
        <v>11.5</v>
      </c>
      <c r="P297">
        <v>7</v>
      </c>
      <c r="Q297">
        <v>8</v>
      </c>
      <c r="R297">
        <v>7.5</v>
      </c>
      <c r="S297">
        <v>180</v>
      </c>
      <c r="T297">
        <v>0</v>
      </c>
      <c r="U297">
        <v>0</v>
      </c>
      <c r="V297">
        <v>130</v>
      </c>
      <c r="W297">
        <v>0.26400000000000001</v>
      </c>
      <c r="X297">
        <f>SUM(IF(D297=[1]analysis!$C$6,1,0),X296)</f>
        <v>4</v>
      </c>
    </row>
    <row r="298" spans="1:24" x14ac:dyDescent="0.25">
      <c r="A298" t="s">
        <v>2</v>
      </c>
      <c r="B298" t="s">
        <v>14</v>
      </c>
      <c r="C298" s="25">
        <v>41800</v>
      </c>
      <c r="D298" t="s">
        <v>15</v>
      </c>
      <c r="E298" s="1">
        <v>0.37222222222222223</v>
      </c>
      <c r="F298">
        <v>36.309750000000001</v>
      </c>
      <c r="G298">
        <v>76.130860999999996</v>
      </c>
      <c r="H298" s="21">
        <v>4</v>
      </c>
      <c r="I298">
        <v>48.36</v>
      </c>
      <c r="J298">
        <v>7.8</v>
      </c>
      <c r="K298" s="29">
        <v>25</v>
      </c>
      <c r="L298">
        <v>25</v>
      </c>
      <c r="M298">
        <v>30</v>
      </c>
      <c r="N298">
        <v>30</v>
      </c>
      <c r="O298">
        <v>30</v>
      </c>
      <c r="P298">
        <v>14</v>
      </c>
      <c r="Q298">
        <v>15</v>
      </c>
      <c r="R298">
        <v>14.5</v>
      </c>
      <c r="S298">
        <v>1130</v>
      </c>
      <c r="T298">
        <v>0</v>
      </c>
      <c r="U298">
        <v>0</v>
      </c>
      <c r="V298">
        <v>810</v>
      </c>
      <c r="W298">
        <v>1.623</v>
      </c>
      <c r="X298">
        <f>SUM(IF(D298=[1]analysis!$C$6,1,0),X297)</f>
        <v>4</v>
      </c>
    </row>
    <row r="299" spans="1:24" x14ac:dyDescent="0.25">
      <c r="A299" t="s">
        <v>2</v>
      </c>
      <c r="B299" t="s">
        <v>14</v>
      </c>
      <c r="C299" s="25">
        <v>41800</v>
      </c>
      <c r="D299" t="s">
        <v>16</v>
      </c>
      <c r="E299" s="1">
        <v>0.38194444444444442</v>
      </c>
      <c r="F299">
        <v>36.305250000000001</v>
      </c>
      <c r="G299">
        <v>76.130167</v>
      </c>
      <c r="H299" s="21">
        <v>1.7</v>
      </c>
      <c r="I299">
        <v>20.55</v>
      </c>
      <c r="J299">
        <v>7.5</v>
      </c>
      <c r="K299" s="29">
        <v>25</v>
      </c>
      <c r="L299">
        <v>26</v>
      </c>
      <c r="M299">
        <v>25</v>
      </c>
      <c r="N299">
        <v>25</v>
      </c>
      <c r="O299">
        <v>25</v>
      </c>
      <c r="P299">
        <v>14</v>
      </c>
      <c r="Q299">
        <v>11</v>
      </c>
      <c r="R299">
        <v>12.5</v>
      </c>
      <c r="S299">
        <v>1220</v>
      </c>
      <c r="T299">
        <v>3.5</v>
      </c>
      <c r="U299">
        <v>320</v>
      </c>
      <c r="V299">
        <v>850</v>
      </c>
      <c r="W299">
        <v>1.724</v>
      </c>
      <c r="X299">
        <f>SUM(IF(D299=[1]analysis!$C$6,1,0),X298)</f>
        <v>4</v>
      </c>
    </row>
    <row r="300" spans="1:24" x14ac:dyDescent="0.25">
      <c r="A300" t="s">
        <v>2</v>
      </c>
      <c r="B300" t="s">
        <v>14</v>
      </c>
      <c r="C300" s="25">
        <v>41800</v>
      </c>
      <c r="D300" t="s">
        <v>17</v>
      </c>
      <c r="E300" s="1">
        <v>0.39027777777777778</v>
      </c>
      <c r="F300">
        <v>36.300944000000001</v>
      </c>
      <c r="G300">
        <v>76.131900000000002</v>
      </c>
      <c r="H300" s="21">
        <v>3.2</v>
      </c>
      <c r="I300">
        <v>39.340000000000003</v>
      </c>
      <c r="J300">
        <v>7.5</v>
      </c>
      <c r="K300" s="29">
        <v>26</v>
      </c>
      <c r="L300">
        <v>26</v>
      </c>
      <c r="M300">
        <v>29</v>
      </c>
      <c r="N300">
        <v>28</v>
      </c>
      <c r="O300">
        <v>28.5</v>
      </c>
      <c r="P300">
        <v>11</v>
      </c>
      <c r="Q300">
        <v>12</v>
      </c>
      <c r="R300">
        <v>11.5</v>
      </c>
      <c r="S300">
        <v>1240</v>
      </c>
      <c r="T300">
        <v>0</v>
      </c>
      <c r="U300">
        <v>0</v>
      </c>
      <c r="V300">
        <v>880</v>
      </c>
      <c r="W300">
        <v>1.7589999999999999</v>
      </c>
      <c r="X300">
        <f>SUM(IF(D300=[1]analysis!$C$6,1,0),X299)</f>
        <v>4</v>
      </c>
    </row>
    <row r="301" spans="1:24" x14ac:dyDescent="0.25">
      <c r="A301" t="s">
        <v>2</v>
      </c>
      <c r="B301" t="s">
        <v>14</v>
      </c>
      <c r="C301" s="25">
        <v>41800</v>
      </c>
      <c r="D301" t="s">
        <v>18</v>
      </c>
      <c r="E301" s="1">
        <v>0.39861111111111108</v>
      </c>
      <c r="F301">
        <v>36.296388999999998</v>
      </c>
      <c r="G301">
        <v>76.134</v>
      </c>
      <c r="H301" s="21">
        <v>4.7</v>
      </c>
      <c r="I301">
        <v>57.78</v>
      </c>
      <c r="J301">
        <v>7.6</v>
      </c>
      <c r="K301" s="29">
        <v>26</v>
      </c>
      <c r="L301">
        <v>26</v>
      </c>
      <c r="M301">
        <v>23</v>
      </c>
      <c r="N301">
        <v>21</v>
      </c>
      <c r="O301">
        <v>22</v>
      </c>
      <c r="P301">
        <v>11</v>
      </c>
      <c r="Q301">
        <v>12</v>
      </c>
      <c r="R301">
        <v>11.5</v>
      </c>
      <c r="S301">
        <v>1270</v>
      </c>
      <c r="T301">
        <v>4.0999999999999996</v>
      </c>
      <c r="U301">
        <v>180</v>
      </c>
      <c r="V301">
        <v>910</v>
      </c>
      <c r="W301">
        <v>1.8240000000000001</v>
      </c>
      <c r="X301">
        <f>SUM(IF(D301=[1]analysis!$C$6,1,0),X300)</f>
        <v>4</v>
      </c>
    </row>
    <row r="302" spans="1:24" x14ac:dyDescent="0.25">
      <c r="A302" t="s">
        <v>2</v>
      </c>
      <c r="B302" t="s">
        <v>19</v>
      </c>
      <c r="C302" s="25">
        <v>41800</v>
      </c>
      <c r="D302" t="s">
        <v>20</v>
      </c>
      <c r="E302" s="1">
        <v>0.43055555555555558</v>
      </c>
      <c r="F302">
        <v>36.3005</v>
      </c>
      <c r="G302">
        <v>76.115471999999997</v>
      </c>
      <c r="H302" s="21">
        <v>2</v>
      </c>
      <c r="I302">
        <v>24.18</v>
      </c>
      <c r="J302">
        <v>7.2</v>
      </c>
      <c r="K302" s="29">
        <v>25</v>
      </c>
      <c r="L302">
        <v>31</v>
      </c>
      <c r="M302">
        <v>28</v>
      </c>
      <c r="N302">
        <v>28</v>
      </c>
      <c r="O302">
        <v>28</v>
      </c>
      <c r="P302">
        <v>14</v>
      </c>
      <c r="Q302">
        <v>12</v>
      </c>
      <c r="R302">
        <v>13</v>
      </c>
      <c r="S302">
        <v>900</v>
      </c>
      <c r="T302">
        <v>0</v>
      </c>
      <c r="U302">
        <v>0</v>
      </c>
      <c r="V302">
        <v>640</v>
      </c>
      <c r="W302">
        <v>1.2869999999999999</v>
      </c>
      <c r="X302">
        <f>SUM(IF(D302=[1]analysis!$C$6,1,0),X301)</f>
        <v>4</v>
      </c>
    </row>
    <row r="303" spans="1:24" x14ac:dyDescent="0.25">
      <c r="A303" t="s">
        <v>2</v>
      </c>
      <c r="B303" t="s">
        <v>19</v>
      </c>
      <c r="C303" s="25">
        <v>41800</v>
      </c>
      <c r="D303" t="s">
        <v>21</v>
      </c>
      <c r="E303" s="1">
        <v>0.42430555555555555</v>
      </c>
      <c r="F303">
        <v>36.298222000000003</v>
      </c>
      <c r="G303">
        <v>76.117971999999995</v>
      </c>
      <c r="H303" s="21">
        <v>1.3</v>
      </c>
      <c r="I303">
        <v>15.75</v>
      </c>
      <c r="J303">
        <v>7.2</v>
      </c>
      <c r="K303" s="29">
        <v>25</v>
      </c>
      <c r="L303">
        <v>32</v>
      </c>
      <c r="M303">
        <v>27</v>
      </c>
      <c r="N303">
        <v>28</v>
      </c>
      <c r="O303">
        <v>27.5</v>
      </c>
      <c r="P303">
        <v>15</v>
      </c>
      <c r="Q303">
        <v>16</v>
      </c>
      <c r="R303">
        <v>15.5</v>
      </c>
      <c r="S303">
        <v>1000</v>
      </c>
      <c r="T303">
        <v>0</v>
      </c>
      <c r="U303">
        <v>0</v>
      </c>
      <c r="V303">
        <v>730</v>
      </c>
      <c r="W303">
        <v>1.4410000000000001</v>
      </c>
      <c r="X303">
        <f>SUM(IF(D303=[1]analysis!$C$6,1,0),X302)</f>
        <v>4</v>
      </c>
    </row>
    <row r="304" spans="1:24" x14ac:dyDescent="0.25">
      <c r="A304" t="s">
        <v>2</v>
      </c>
      <c r="B304" t="s">
        <v>19</v>
      </c>
      <c r="C304" s="25">
        <v>41800</v>
      </c>
      <c r="D304" t="s">
        <v>22</v>
      </c>
      <c r="E304" s="1">
        <v>0.41805555555555557</v>
      </c>
      <c r="F304">
        <v>36.295805999999999</v>
      </c>
      <c r="G304">
        <v>76.122667000000007</v>
      </c>
      <c r="H304" s="21">
        <v>2.2000000000000002</v>
      </c>
      <c r="I304">
        <v>26.6</v>
      </c>
      <c r="J304">
        <v>7.3</v>
      </c>
      <c r="K304" s="29">
        <v>25</v>
      </c>
      <c r="L304">
        <v>30</v>
      </c>
      <c r="M304">
        <v>29</v>
      </c>
      <c r="N304">
        <v>30</v>
      </c>
      <c r="O304">
        <v>29.5</v>
      </c>
      <c r="P304">
        <v>15</v>
      </c>
      <c r="Q304">
        <v>16</v>
      </c>
      <c r="R304">
        <v>15.5</v>
      </c>
      <c r="S304">
        <v>1160</v>
      </c>
      <c r="T304">
        <v>0</v>
      </c>
      <c r="U304">
        <v>0</v>
      </c>
      <c r="V304">
        <v>830</v>
      </c>
      <c r="W304">
        <v>1.665</v>
      </c>
      <c r="X304">
        <f>SUM(IF(D304=[1]analysis!$C$6,1,0),X303)</f>
        <v>4</v>
      </c>
    </row>
    <row r="305" spans="1:24" x14ac:dyDescent="0.25">
      <c r="A305" t="s">
        <v>2</v>
      </c>
      <c r="B305" t="s">
        <v>19</v>
      </c>
      <c r="C305" s="25">
        <v>41800</v>
      </c>
      <c r="D305" t="s">
        <v>23</v>
      </c>
      <c r="E305" s="1">
        <v>0.40625</v>
      </c>
      <c r="F305">
        <v>36.291778000000001</v>
      </c>
      <c r="G305">
        <v>76.133499999999998</v>
      </c>
      <c r="H305" s="21">
        <v>6.1</v>
      </c>
      <c r="I305">
        <v>73.75</v>
      </c>
      <c r="J305">
        <v>7.3</v>
      </c>
      <c r="K305" s="29">
        <v>26</v>
      </c>
      <c r="L305">
        <v>26</v>
      </c>
      <c r="M305">
        <v>20</v>
      </c>
      <c r="N305">
        <v>19</v>
      </c>
      <c r="O305">
        <v>19.5</v>
      </c>
      <c r="P305">
        <v>7</v>
      </c>
      <c r="Q305">
        <v>6</v>
      </c>
      <c r="R305">
        <v>6.5</v>
      </c>
      <c r="S305">
        <v>1360</v>
      </c>
      <c r="T305">
        <v>6.3</v>
      </c>
      <c r="U305">
        <v>240</v>
      </c>
      <c r="V305">
        <v>960</v>
      </c>
      <c r="W305">
        <v>1.923</v>
      </c>
      <c r="X305">
        <f>SUM(IF(D305=[1]analysis!$C$6,1,0),X304)</f>
        <v>4</v>
      </c>
    </row>
    <row r="306" spans="1:24" x14ac:dyDescent="0.25">
      <c r="A306" t="s">
        <v>2</v>
      </c>
      <c r="B306" t="s">
        <v>67</v>
      </c>
      <c r="C306" s="25">
        <v>41799</v>
      </c>
      <c r="D306" t="s">
        <v>68</v>
      </c>
      <c r="E306" s="1">
        <v>0.38819444444444445</v>
      </c>
      <c r="F306">
        <v>36.323721999999997</v>
      </c>
      <c r="G306">
        <v>76.244028</v>
      </c>
      <c r="H306" s="21">
        <v>5.8</v>
      </c>
      <c r="J306">
        <v>6.4</v>
      </c>
      <c r="K306" s="29">
        <v>22</v>
      </c>
      <c r="L306">
        <v>24</v>
      </c>
      <c r="M306">
        <v>22</v>
      </c>
      <c r="N306">
        <v>20</v>
      </c>
      <c r="O306">
        <v>21</v>
      </c>
      <c r="P306">
        <v>13</v>
      </c>
      <c r="Q306">
        <v>11</v>
      </c>
      <c r="R306">
        <v>12</v>
      </c>
      <c r="S306">
        <v>240</v>
      </c>
      <c r="T306">
        <v>0</v>
      </c>
      <c r="U306">
        <v>0</v>
      </c>
      <c r="V306">
        <v>170</v>
      </c>
      <c r="W306">
        <v>0.35299999999999998</v>
      </c>
      <c r="X306">
        <f>SUM(IF(D306=[1]analysis!$C$6,1,0),X305)</f>
        <v>4</v>
      </c>
    </row>
    <row r="307" spans="1:24" x14ac:dyDescent="0.25">
      <c r="A307" t="s">
        <v>2</v>
      </c>
      <c r="B307" t="s">
        <v>67</v>
      </c>
      <c r="C307" s="25">
        <v>41799</v>
      </c>
      <c r="D307" t="s">
        <v>69</v>
      </c>
      <c r="E307" s="1">
        <v>0.3979166666666667</v>
      </c>
      <c r="F307">
        <v>36.321778000000002</v>
      </c>
      <c r="G307">
        <v>76.240443999999997</v>
      </c>
      <c r="H307" s="21">
        <v>5.0999999999999996</v>
      </c>
      <c r="J307">
        <v>6.4</v>
      </c>
      <c r="K307" s="29">
        <v>22</v>
      </c>
      <c r="L307">
        <v>25</v>
      </c>
      <c r="M307">
        <v>28</v>
      </c>
      <c r="N307">
        <v>26</v>
      </c>
      <c r="O307">
        <v>27</v>
      </c>
      <c r="P307">
        <v>15</v>
      </c>
      <c r="Q307">
        <v>14</v>
      </c>
      <c r="R307">
        <v>14.5</v>
      </c>
      <c r="S307">
        <v>240</v>
      </c>
      <c r="T307">
        <v>0</v>
      </c>
      <c r="U307">
        <v>0</v>
      </c>
      <c r="V307">
        <v>170</v>
      </c>
      <c r="W307">
        <v>0.34799999999999998</v>
      </c>
      <c r="X307">
        <f>SUM(IF(D307=[1]analysis!$C$6,1,0),X306)</f>
        <v>4</v>
      </c>
    </row>
    <row r="308" spans="1:24" s="30" customFormat="1" x14ac:dyDescent="0.25">
      <c r="A308" s="30" t="s">
        <v>2</v>
      </c>
      <c r="B308" t="s">
        <v>67</v>
      </c>
      <c r="C308" s="25">
        <v>41799</v>
      </c>
      <c r="D308" t="s">
        <v>70</v>
      </c>
      <c r="E308" s="1">
        <v>0.40625</v>
      </c>
      <c r="F308">
        <v>36.322583000000002</v>
      </c>
      <c r="G308">
        <v>76.234943999999999</v>
      </c>
      <c r="H308" s="21">
        <v>0.8</v>
      </c>
      <c r="I308">
        <v>9.15</v>
      </c>
      <c r="J308">
        <v>6.4</v>
      </c>
      <c r="K308" s="29">
        <v>22</v>
      </c>
      <c r="L308">
        <v>25</v>
      </c>
      <c r="M308">
        <v>25</v>
      </c>
      <c r="N308">
        <v>22</v>
      </c>
      <c r="O308">
        <v>23.5</v>
      </c>
      <c r="P308">
        <v>10</v>
      </c>
      <c r="Q308">
        <v>13</v>
      </c>
      <c r="R308">
        <v>11.5</v>
      </c>
      <c r="S308">
        <v>250</v>
      </c>
      <c r="T308">
        <v>0</v>
      </c>
      <c r="U308">
        <v>0</v>
      </c>
      <c r="V308">
        <v>180</v>
      </c>
      <c r="W308">
        <v>0.36299999999999999</v>
      </c>
      <c r="X308">
        <f>SUM(IF(D308=[1]analysis!$C$6,1,0),X307)</f>
        <v>4</v>
      </c>
    </row>
    <row r="309" spans="1:24" x14ac:dyDescent="0.25">
      <c r="A309" t="s">
        <v>2</v>
      </c>
      <c r="B309" t="s">
        <v>67</v>
      </c>
      <c r="C309" s="25">
        <v>41799</v>
      </c>
      <c r="D309" t="s">
        <v>71</v>
      </c>
      <c r="E309" s="1">
        <v>0.41388888888888892</v>
      </c>
      <c r="F309">
        <v>36.323805999999998</v>
      </c>
      <c r="G309">
        <v>76.229667000000006</v>
      </c>
      <c r="H309" s="21">
        <v>0.8</v>
      </c>
      <c r="I309">
        <v>9.33</v>
      </c>
      <c r="J309">
        <v>6.4</v>
      </c>
      <c r="K309" s="29">
        <v>23</v>
      </c>
      <c r="L309">
        <v>26</v>
      </c>
      <c r="M309">
        <v>24</v>
      </c>
      <c r="N309">
        <v>21</v>
      </c>
      <c r="O309">
        <v>22.5</v>
      </c>
      <c r="P309">
        <v>10</v>
      </c>
      <c r="Q309">
        <v>10</v>
      </c>
      <c r="R309">
        <v>10</v>
      </c>
      <c r="S309">
        <v>260</v>
      </c>
      <c r="T309">
        <v>0</v>
      </c>
      <c r="U309">
        <v>0</v>
      </c>
      <c r="V309">
        <v>180</v>
      </c>
      <c r="W309">
        <v>0.379</v>
      </c>
      <c r="X309">
        <f>SUM(IF(D309=[1]analysis!$C$6,1,0),X308)</f>
        <v>4</v>
      </c>
    </row>
    <row r="310" spans="1:24" x14ac:dyDescent="0.25">
      <c r="A310" t="s">
        <v>2</v>
      </c>
      <c r="B310" t="s">
        <v>67</v>
      </c>
      <c r="C310" s="25">
        <v>41799</v>
      </c>
      <c r="D310" t="s">
        <v>72</v>
      </c>
      <c r="E310" s="1">
        <v>0.42430555555555555</v>
      </c>
      <c r="F310">
        <v>36.322833000000003</v>
      </c>
      <c r="G310">
        <v>76.225416999999993</v>
      </c>
      <c r="H310" s="21">
        <v>0.9</v>
      </c>
      <c r="I310">
        <v>10.49</v>
      </c>
      <c r="J310">
        <v>6.4</v>
      </c>
      <c r="K310" s="29">
        <v>23</v>
      </c>
      <c r="L310">
        <v>27</v>
      </c>
      <c r="M310">
        <v>24</v>
      </c>
      <c r="N310">
        <v>22</v>
      </c>
      <c r="O310">
        <v>23</v>
      </c>
      <c r="P310">
        <v>9</v>
      </c>
      <c r="Q310">
        <v>8</v>
      </c>
      <c r="R310">
        <v>8.5</v>
      </c>
      <c r="S310">
        <v>260</v>
      </c>
      <c r="T310">
        <v>0</v>
      </c>
      <c r="U310">
        <v>0</v>
      </c>
      <c r="V310">
        <v>180</v>
      </c>
      <c r="W310">
        <v>0.377</v>
      </c>
      <c r="X310">
        <f>SUM(IF(D310=[1]analysis!$C$6,1,0),X309)</f>
        <v>4</v>
      </c>
    </row>
    <row r="311" spans="1:24" x14ac:dyDescent="0.25">
      <c r="A311" t="s">
        <v>2</v>
      </c>
      <c r="B311" t="s">
        <v>67</v>
      </c>
      <c r="C311" s="25">
        <v>41799</v>
      </c>
      <c r="D311" t="s">
        <v>73</v>
      </c>
      <c r="E311" s="1">
        <v>0.43333333333333335</v>
      </c>
      <c r="F311">
        <v>36.318832999999998</v>
      </c>
      <c r="G311">
        <v>76.225278000000003</v>
      </c>
      <c r="H311" s="21">
        <v>1</v>
      </c>
      <c r="I311">
        <v>11.87</v>
      </c>
      <c r="J311">
        <v>6.4</v>
      </c>
      <c r="K311" s="29">
        <v>24</v>
      </c>
      <c r="L311">
        <v>26</v>
      </c>
      <c r="M311">
        <v>20</v>
      </c>
      <c r="N311">
        <v>19</v>
      </c>
      <c r="O311">
        <v>19.5</v>
      </c>
      <c r="P311">
        <v>9</v>
      </c>
      <c r="Q311">
        <v>10</v>
      </c>
      <c r="R311">
        <v>9.5</v>
      </c>
      <c r="S311">
        <v>270</v>
      </c>
      <c r="T311">
        <v>0</v>
      </c>
      <c r="U311">
        <v>0</v>
      </c>
      <c r="V311">
        <v>190</v>
      </c>
      <c r="W311">
        <v>0.39100000000000001</v>
      </c>
      <c r="X311">
        <f>SUM(IF(D311=[1]analysis!$C$6,1,0),X310)</f>
        <v>4</v>
      </c>
    </row>
    <row r="312" spans="1:24" x14ac:dyDescent="0.25">
      <c r="A312" t="s">
        <v>2</v>
      </c>
      <c r="B312" t="s">
        <v>67</v>
      </c>
      <c r="C312" s="25">
        <v>41799</v>
      </c>
      <c r="D312" t="s">
        <v>74</v>
      </c>
      <c r="E312" s="1">
        <v>0.44027777777777777</v>
      </c>
      <c r="F312">
        <v>36.316277999999997</v>
      </c>
      <c r="G312">
        <v>76.223749999999995</v>
      </c>
      <c r="H312" s="21">
        <v>1.5</v>
      </c>
      <c r="I312">
        <v>18.13</v>
      </c>
      <c r="J312">
        <v>6.4</v>
      </c>
      <c r="K312" s="29">
        <v>25</v>
      </c>
      <c r="L312">
        <v>27</v>
      </c>
      <c r="M312">
        <v>16</v>
      </c>
      <c r="N312">
        <v>14</v>
      </c>
      <c r="O312">
        <v>15</v>
      </c>
      <c r="P312">
        <v>8</v>
      </c>
      <c r="Q312">
        <v>7</v>
      </c>
      <c r="R312">
        <v>7.5</v>
      </c>
      <c r="S312">
        <v>270</v>
      </c>
      <c r="T312">
        <v>0</v>
      </c>
      <c r="U312">
        <v>0</v>
      </c>
      <c r="V312">
        <v>190</v>
      </c>
      <c r="W312">
        <v>0.39300000000000002</v>
      </c>
      <c r="X312">
        <f>SUM(IF(D312=[1]analysis!$C$6,1,0),X311)</f>
        <v>4</v>
      </c>
    </row>
    <row r="313" spans="1:24" x14ac:dyDescent="0.25">
      <c r="A313" t="s">
        <v>2</v>
      </c>
      <c r="B313" t="s">
        <v>67</v>
      </c>
      <c r="C313" s="25">
        <v>41799</v>
      </c>
      <c r="D313" t="s">
        <v>75</v>
      </c>
      <c r="E313" s="1">
        <v>0.45069444444444445</v>
      </c>
      <c r="F313">
        <v>36.315556000000001</v>
      </c>
      <c r="G313">
        <v>76.219800000000006</v>
      </c>
      <c r="H313" s="21">
        <v>1.1000000000000001</v>
      </c>
      <c r="I313">
        <v>13.3</v>
      </c>
      <c r="J313">
        <v>6.5</v>
      </c>
      <c r="K313" s="29">
        <v>25</v>
      </c>
      <c r="L313">
        <v>27</v>
      </c>
      <c r="M313">
        <v>18</v>
      </c>
      <c r="N313">
        <v>16</v>
      </c>
      <c r="O313">
        <v>17</v>
      </c>
      <c r="P313">
        <v>7</v>
      </c>
      <c r="Q313">
        <v>8</v>
      </c>
      <c r="R313">
        <v>7.5</v>
      </c>
      <c r="S313">
        <v>290</v>
      </c>
      <c r="T313">
        <v>0</v>
      </c>
      <c r="U313">
        <v>0</v>
      </c>
      <c r="V313">
        <v>210</v>
      </c>
      <c r="W313">
        <v>0.42599999999999999</v>
      </c>
      <c r="X313">
        <f>SUM(IF(D313=[1]analysis!$C$6,1,0),X312)</f>
        <v>4</v>
      </c>
    </row>
    <row r="314" spans="1:24" x14ac:dyDescent="0.25">
      <c r="A314" t="s">
        <v>2</v>
      </c>
      <c r="B314" t="s">
        <v>67</v>
      </c>
      <c r="C314" s="25">
        <v>41799</v>
      </c>
      <c r="D314" t="s">
        <v>76</v>
      </c>
      <c r="E314" s="1">
        <v>0.4548611111111111</v>
      </c>
      <c r="F314">
        <v>36.314999999999998</v>
      </c>
      <c r="G314">
        <v>76.218000000000004</v>
      </c>
      <c r="H314" s="21">
        <v>1.2</v>
      </c>
      <c r="I314">
        <v>14.51</v>
      </c>
      <c r="J314">
        <v>6.5</v>
      </c>
      <c r="K314" s="29">
        <v>25</v>
      </c>
      <c r="L314">
        <v>28</v>
      </c>
      <c r="M314">
        <v>14</v>
      </c>
      <c r="N314">
        <v>16</v>
      </c>
      <c r="O314">
        <v>15</v>
      </c>
      <c r="P314">
        <v>6</v>
      </c>
      <c r="Q314">
        <v>8</v>
      </c>
      <c r="R314">
        <v>7</v>
      </c>
      <c r="S314">
        <v>300</v>
      </c>
      <c r="T314">
        <v>0</v>
      </c>
      <c r="U314">
        <v>0</v>
      </c>
      <c r="V314">
        <v>210</v>
      </c>
      <c r="W314">
        <v>0.43099999999999999</v>
      </c>
      <c r="X314">
        <f>SUM(IF(D314=[1]analysis!$C$6,1,0),X313)</f>
        <v>4</v>
      </c>
    </row>
    <row r="315" spans="1:24" x14ac:dyDescent="0.25">
      <c r="A315" t="s">
        <v>2</v>
      </c>
      <c r="B315" t="s">
        <v>67</v>
      </c>
      <c r="C315" s="25">
        <v>41799</v>
      </c>
      <c r="D315" t="s">
        <v>77</v>
      </c>
      <c r="E315" s="1">
        <v>0.51736111111111105</v>
      </c>
      <c r="F315">
        <v>36.315528</v>
      </c>
      <c r="G315">
        <v>76.214111000000003</v>
      </c>
      <c r="H315" s="21">
        <v>3.3</v>
      </c>
      <c r="I315">
        <v>41.9</v>
      </c>
      <c r="J315">
        <v>7.2</v>
      </c>
      <c r="K315" s="29">
        <v>28</v>
      </c>
      <c r="L315">
        <v>27</v>
      </c>
      <c r="M315">
        <v>11</v>
      </c>
      <c r="N315">
        <v>10</v>
      </c>
      <c r="O315">
        <v>10.5</v>
      </c>
      <c r="P315">
        <v>8</v>
      </c>
      <c r="Q315">
        <v>6</v>
      </c>
      <c r="R315">
        <v>7</v>
      </c>
      <c r="S315">
        <v>330</v>
      </c>
      <c r="T315">
        <v>0</v>
      </c>
      <c r="U315">
        <v>0</v>
      </c>
      <c r="V315">
        <v>230</v>
      </c>
      <c r="W315">
        <v>0.48399999999999999</v>
      </c>
      <c r="X315">
        <f>SUM(IF(D315=[1]analysis!$C$6,1,0),X314)</f>
        <v>4</v>
      </c>
    </row>
    <row r="316" spans="1:24" x14ac:dyDescent="0.25">
      <c r="A316" t="s">
        <v>2</v>
      </c>
      <c r="B316" t="s">
        <v>67</v>
      </c>
      <c r="C316" s="25">
        <v>41799</v>
      </c>
      <c r="D316" t="s">
        <v>78</v>
      </c>
      <c r="E316" s="1">
        <v>0.51180555555555551</v>
      </c>
      <c r="F316">
        <v>36.313000000000002</v>
      </c>
      <c r="G316">
        <v>76.215249999999997</v>
      </c>
      <c r="H316" s="21">
        <v>3.1</v>
      </c>
      <c r="I316">
        <v>38.74</v>
      </c>
      <c r="J316">
        <v>7.2</v>
      </c>
      <c r="K316" s="29">
        <v>27</v>
      </c>
      <c r="L316">
        <v>27</v>
      </c>
      <c r="M316">
        <v>10</v>
      </c>
      <c r="N316">
        <v>9</v>
      </c>
      <c r="O316">
        <v>9.5</v>
      </c>
      <c r="P316">
        <v>8</v>
      </c>
      <c r="Q316">
        <v>6</v>
      </c>
      <c r="R316">
        <v>7</v>
      </c>
      <c r="S316">
        <v>330</v>
      </c>
      <c r="T316">
        <v>0</v>
      </c>
      <c r="U316">
        <v>0</v>
      </c>
      <c r="V316">
        <v>240</v>
      </c>
      <c r="W316">
        <v>0.48399999999999999</v>
      </c>
      <c r="X316">
        <f>SUM(IF(D316=[1]analysis!$C$6,1,0),X315)</f>
        <v>4</v>
      </c>
    </row>
    <row r="317" spans="1:24" x14ac:dyDescent="0.25">
      <c r="A317" t="s">
        <v>2</v>
      </c>
      <c r="B317" t="s">
        <v>67</v>
      </c>
      <c r="C317" s="25">
        <v>41799</v>
      </c>
      <c r="D317" t="s">
        <v>79</v>
      </c>
      <c r="E317" s="1">
        <v>0.50486111111111109</v>
      </c>
      <c r="F317">
        <v>36.311610999999999</v>
      </c>
      <c r="G317">
        <v>76.210222000000002</v>
      </c>
      <c r="H317" s="21">
        <v>3.2</v>
      </c>
      <c r="I317">
        <v>40.630000000000003</v>
      </c>
      <c r="J317">
        <v>7.2</v>
      </c>
      <c r="K317" s="29">
        <v>28</v>
      </c>
      <c r="L317">
        <v>28</v>
      </c>
      <c r="M317">
        <v>11</v>
      </c>
      <c r="N317">
        <v>10</v>
      </c>
      <c r="O317">
        <v>10.5</v>
      </c>
      <c r="P317">
        <v>4</v>
      </c>
      <c r="Q317">
        <v>5</v>
      </c>
      <c r="R317">
        <v>4.5</v>
      </c>
      <c r="S317">
        <v>340</v>
      </c>
      <c r="T317">
        <v>4.5</v>
      </c>
      <c r="U317">
        <v>120</v>
      </c>
      <c r="V317">
        <v>240</v>
      </c>
      <c r="W317">
        <v>0.499</v>
      </c>
      <c r="X317">
        <f>SUM(IF(D317=[1]analysis!$C$6,1,0),X316)</f>
        <v>4</v>
      </c>
    </row>
    <row r="318" spans="1:24" x14ac:dyDescent="0.25">
      <c r="A318" t="s">
        <v>2</v>
      </c>
      <c r="B318" t="s">
        <v>67</v>
      </c>
      <c r="C318" s="25">
        <v>41799</v>
      </c>
      <c r="D318" t="s">
        <v>80</v>
      </c>
      <c r="E318" s="1">
        <v>0.53194444444444444</v>
      </c>
      <c r="F318">
        <v>36.310167</v>
      </c>
      <c r="G318">
        <v>76.212056000000004</v>
      </c>
      <c r="H318" s="21">
        <v>3.7</v>
      </c>
      <c r="I318">
        <v>46.23</v>
      </c>
      <c r="J318">
        <v>7.2</v>
      </c>
      <c r="K318" s="29">
        <v>27</v>
      </c>
      <c r="L318">
        <v>25</v>
      </c>
      <c r="M318">
        <v>11</v>
      </c>
      <c r="N318">
        <v>10</v>
      </c>
      <c r="O318">
        <v>10.5</v>
      </c>
      <c r="P318">
        <v>8</v>
      </c>
      <c r="Q318">
        <v>7</v>
      </c>
      <c r="R318">
        <v>7.5</v>
      </c>
      <c r="S318">
        <v>340</v>
      </c>
      <c r="T318">
        <v>0</v>
      </c>
      <c r="U318">
        <v>0</v>
      </c>
      <c r="V318">
        <v>240</v>
      </c>
      <c r="W318">
        <v>0.48699999999999999</v>
      </c>
      <c r="X318">
        <f>SUM(IF(D318=[1]analysis!$C$6,1,0),X317)</f>
        <v>4</v>
      </c>
    </row>
    <row r="319" spans="1:24" x14ac:dyDescent="0.25">
      <c r="A319" t="s">
        <v>2</v>
      </c>
      <c r="B319" t="s">
        <v>67</v>
      </c>
      <c r="C319" s="25">
        <v>41799</v>
      </c>
      <c r="D319" t="s">
        <v>81</v>
      </c>
      <c r="E319" s="1">
        <v>0.49444444444444446</v>
      </c>
      <c r="F319">
        <v>36.308250000000001</v>
      </c>
      <c r="G319">
        <v>76.212193999999997</v>
      </c>
      <c r="H319" s="21">
        <v>4.2</v>
      </c>
      <c r="I319">
        <v>53.33</v>
      </c>
      <c r="J319">
        <v>7.3</v>
      </c>
      <c r="K319" s="29">
        <v>28</v>
      </c>
      <c r="L319">
        <v>28</v>
      </c>
      <c r="M319">
        <v>11</v>
      </c>
      <c r="N319">
        <v>11</v>
      </c>
      <c r="O319">
        <v>11</v>
      </c>
      <c r="P319">
        <v>5</v>
      </c>
      <c r="Q319">
        <v>6</v>
      </c>
      <c r="R319">
        <v>5.5</v>
      </c>
      <c r="S319">
        <v>380</v>
      </c>
      <c r="T319">
        <v>4.7</v>
      </c>
      <c r="U319">
        <v>90</v>
      </c>
      <c r="V319">
        <v>270</v>
      </c>
      <c r="W319">
        <v>0.54400000000000004</v>
      </c>
      <c r="X319">
        <f>SUM(IF(D319=[1]analysis!$C$6,1,0),X318)</f>
        <v>4</v>
      </c>
    </row>
    <row r="320" spans="1:24" x14ac:dyDescent="0.25">
      <c r="A320" t="s">
        <v>2</v>
      </c>
      <c r="B320" t="s">
        <v>67</v>
      </c>
      <c r="C320" s="25">
        <v>41799</v>
      </c>
      <c r="D320" t="s">
        <v>82</v>
      </c>
      <c r="E320" s="1">
        <v>0.4909722222222222</v>
      </c>
      <c r="F320">
        <v>36.306944000000001</v>
      </c>
      <c r="G320">
        <v>76.210361000000006</v>
      </c>
      <c r="H320" s="21">
        <v>3.8</v>
      </c>
      <c r="I320">
        <v>47.48</v>
      </c>
      <c r="J320">
        <v>7.4</v>
      </c>
      <c r="K320" s="29">
        <v>27</v>
      </c>
      <c r="L320">
        <v>28</v>
      </c>
      <c r="M320">
        <v>12</v>
      </c>
      <c r="N320">
        <v>12</v>
      </c>
      <c r="O320">
        <v>12</v>
      </c>
      <c r="P320">
        <v>8</v>
      </c>
      <c r="Q320">
        <v>7</v>
      </c>
      <c r="R320">
        <v>7.5</v>
      </c>
      <c r="S320">
        <v>440</v>
      </c>
      <c r="T320">
        <v>3.8</v>
      </c>
      <c r="U320">
        <v>210</v>
      </c>
      <c r="V320">
        <v>320</v>
      </c>
      <c r="W320">
        <v>0.64100000000000001</v>
      </c>
      <c r="X320">
        <f>SUM(IF(D320=[1]analysis!$C$6,1,0),X319)</f>
        <v>4</v>
      </c>
    </row>
    <row r="321" spans="1:24" x14ac:dyDescent="0.25">
      <c r="A321" t="s">
        <v>2</v>
      </c>
      <c r="B321" t="s">
        <v>56</v>
      </c>
      <c r="C321" s="25">
        <v>41796</v>
      </c>
      <c r="D321" t="s">
        <v>57</v>
      </c>
      <c r="E321" s="1">
        <v>0.38194444444444442</v>
      </c>
      <c r="F321">
        <v>36.350481000000002</v>
      </c>
      <c r="G321">
        <v>76.163855999999996</v>
      </c>
      <c r="H321" s="21">
        <v>1.7</v>
      </c>
      <c r="I321">
        <v>19.09</v>
      </c>
      <c r="J321">
        <v>6.7</v>
      </c>
      <c r="K321" s="29">
        <v>21</v>
      </c>
      <c r="L321">
        <v>24</v>
      </c>
      <c r="M321">
        <v>25</v>
      </c>
      <c r="N321">
        <v>23</v>
      </c>
      <c r="O321">
        <v>24</v>
      </c>
      <c r="P321">
        <v>6</v>
      </c>
      <c r="Q321">
        <v>6</v>
      </c>
      <c r="R321">
        <v>6</v>
      </c>
      <c r="S321">
        <v>170</v>
      </c>
      <c r="T321">
        <v>2.5</v>
      </c>
      <c r="U321">
        <v>300</v>
      </c>
      <c r="V321">
        <v>120</v>
      </c>
      <c r="W321">
        <v>0.25</v>
      </c>
      <c r="X321">
        <f>SUM(IF(D321=[1]analysis!$C$6,1,0),X320)</f>
        <v>4</v>
      </c>
    </row>
    <row r="322" spans="1:24" x14ac:dyDescent="0.25">
      <c r="A322" t="s">
        <v>2</v>
      </c>
      <c r="B322" t="s">
        <v>56</v>
      </c>
      <c r="C322" s="25">
        <v>41796</v>
      </c>
      <c r="D322" t="s">
        <v>58</v>
      </c>
      <c r="E322" s="1">
        <v>0.39305555555555555</v>
      </c>
      <c r="F322">
        <v>36.346221999999997</v>
      </c>
      <c r="G322">
        <v>76.162694000000002</v>
      </c>
      <c r="H322" s="21">
        <v>7.3</v>
      </c>
      <c r="I322">
        <v>83.53</v>
      </c>
      <c r="J322">
        <v>6.7</v>
      </c>
      <c r="K322" s="29">
        <v>22</v>
      </c>
      <c r="L322">
        <v>24</v>
      </c>
      <c r="M322">
        <v>14</v>
      </c>
      <c r="N322">
        <v>17</v>
      </c>
      <c r="O322">
        <v>15.5</v>
      </c>
      <c r="P322">
        <v>7</v>
      </c>
      <c r="Q322">
        <v>6</v>
      </c>
      <c r="R322">
        <v>6.5</v>
      </c>
      <c r="S322">
        <v>150</v>
      </c>
      <c r="T322">
        <v>0</v>
      </c>
      <c r="U322">
        <v>0</v>
      </c>
      <c r="V322">
        <v>100</v>
      </c>
      <c r="W322">
        <v>0.218</v>
      </c>
      <c r="X322">
        <f>SUM(IF(D322=[1]analysis!$C$6,1,0),X321)</f>
        <v>4</v>
      </c>
    </row>
    <row r="323" spans="1:24" x14ac:dyDescent="0.25">
      <c r="A323" t="s">
        <v>2</v>
      </c>
      <c r="B323" t="s">
        <v>56</v>
      </c>
      <c r="C323" s="25">
        <v>41796</v>
      </c>
      <c r="D323" t="s">
        <v>59</v>
      </c>
      <c r="E323" s="1">
        <v>0.40138888888888885</v>
      </c>
      <c r="F323">
        <v>36.342666999999999</v>
      </c>
      <c r="G323">
        <v>76.165082999999996</v>
      </c>
      <c r="H323" s="21">
        <v>7.1</v>
      </c>
      <c r="I323">
        <v>82.77</v>
      </c>
      <c r="J323">
        <v>6.6</v>
      </c>
      <c r="K323" s="29">
        <v>23</v>
      </c>
      <c r="L323">
        <v>24</v>
      </c>
      <c r="M323">
        <v>13</v>
      </c>
      <c r="N323">
        <v>14</v>
      </c>
      <c r="O323">
        <v>13.5</v>
      </c>
      <c r="P323">
        <v>7</v>
      </c>
      <c r="Q323">
        <v>6</v>
      </c>
      <c r="R323">
        <v>6.5</v>
      </c>
      <c r="S323">
        <v>140</v>
      </c>
      <c r="T323">
        <v>0</v>
      </c>
      <c r="U323">
        <v>0</v>
      </c>
      <c r="V323">
        <v>100</v>
      </c>
      <c r="W323">
        <v>0.21199999999999999</v>
      </c>
      <c r="X323">
        <f>SUM(IF(D323=[1]analysis!$C$6,1,0),X322)</f>
        <v>4</v>
      </c>
    </row>
    <row r="324" spans="1:24" x14ac:dyDescent="0.25">
      <c r="A324" t="s">
        <v>2</v>
      </c>
      <c r="B324" t="s">
        <v>56</v>
      </c>
      <c r="C324" s="25">
        <v>41796</v>
      </c>
      <c r="D324" t="s">
        <v>60</v>
      </c>
      <c r="E324" s="1">
        <v>0.40972222222222227</v>
      </c>
      <c r="F324">
        <v>36.339972000000003</v>
      </c>
      <c r="G324">
        <v>76.168694000000002</v>
      </c>
      <c r="H324" s="21">
        <v>6.8</v>
      </c>
      <c r="I324">
        <v>79.28</v>
      </c>
      <c r="J324">
        <v>6.5</v>
      </c>
      <c r="K324" s="29">
        <v>23</v>
      </c>
      <c r="L324">
        <v>25</v>
      </c>
      <c r="M324">
        <v>13</v>
      </c>
      <c r="N324">
        <v>14</v>
      </c>
      <c r="O324">
        <v>13.5</v>
      </c>
      <c r="P324">
        <v>6</v>
      </c>
      <c r="Q324">
        <v>5</v>
      </c>
      <c r="R324">
        <v>5.5</v>
      </c>
      <c r="S324">
        <v>140</v>
      </c>
      <c r="T324">
        <v>0</v>
      </c>
      <c r="U324">
        <v>0</v>
      </c>
      <c r="V324">
        <v>100</v>
      </c>
      <c r="W324">
        <v>0.20200000000000001</v>
      </c>
      <c r="X324">
        <f>SUM(IF(D324=[1]analysis!$C$6,1,0),X323)</f>
        <v>4</v>
      </c>
    </row>
    <row r="325" spans="1:24" x14ac:dyDescent="0.25">
      <c r="A325" t="s">
        <v>2</v>
      </c>
      <c r="B325" t="s">
        <v>56</v>
      </c>
      <c r="C325" s="25">
        <v>41796</v>
      </c>
      <c r="D325" t="s">
        <v>61</v>
      </c>
      <c r="E325" s="1">
        <v>0.41666666666666669</v>
      </c>
      <c r="F325">
        <v>36.337639000000003</v>
      </c>
      <c r="G325">
        <v>76.173028000000002</v>
      </c>
      <c r="H325" s="21">
        <v>6.9</v>
      </c>
      <c r="I325">
        <v>81.93</v>
      </c>
      <c r="J325">
        <v>6.4</v>
      </c>
      <c r="K325" s="29">
        <v>24</v>
      </c>
      <c r="L325">
        <v>25</v>
      </c>
      <c r="M325">
        <v>13</v>
      </c>
      <c r="N325">
        <v>12</v>
      </c>
      <c r="O325">
        <v>12.5</v>
      </c>
      <c r="P325">
        <v>7</v>
      </c>
      <c r="Q325">
        <v>6</v>
      </c>
      <c r="R325">
        <v>6.5</v>
      </c>
      <c r="S325">
        <v>140</v>
      </c>
      <c r="T325">
        <v>3.2</v>
      </c>
      <c r="U325">
        <v>150</v>
      </c>
      <c r="V325">
        <v>100</v>
      </c>
      <c r="W325">
        <v>0.20699999999999999</v>
      </c>
      <c r="X325">
        <f>SUM(IF(D325=[1]analysis!$C$6,1,0),X324)</f>
        <v>4</v>
      </c>
    </row>
    <row r="326" spans="1:24" x14ac:dyDescent="0.25">
      <c r="A326" t="s">
        <v>2</v>
      </c>
      <c r="B326" t="s">
        <v>56</v>
      </c>
      <c r="C326" s="25">
        <v>41796</v>
      </c>
      <c r="D326" t="s">
        <v>62</v>
      </c>
      <c r="E326" s="1">
        <v>0.4236111111111111</v>
      </c>
      <c r="F326">
        <v>36.334167000000001</v>
      </c>
      <c r="G326">
        <v>76.175749999999994</v>
      </c>
      <c r="H326" s="21">
        <v>6.8</v>
      </c>
      <c r="I326">
        <v>80.739999999999995</v>
      </c>
      <c r="J326">
        <v>6.5</v>
      </c>
      <c r="K326" s="29">
        <v>24</v>
      </c>
      <c r="L326">
        <v>25</v>
      </c>
      <c r="M326">
        <v>13</v>
      </c>
      <c r="N326">
        <v>12</v>
      </c>
      <c r="O326">
        <v>12.5</v>
      </c>
      <c r="P326">
        <v>8</v>
      </c>
      <c r="Q326">
        <v>8</v>
      </c>
      <c r="R326">
        <v>8</v>
      </c>
      <c r="S326">
        <v>140</v>
      </c>
      <c r="T326">
        <v>7.3</v>
      </c>
      <c r="U326">
        <v>120</v>
      </c>
      <c r="V326">
        <v>100</v>
      </c>
      <c r="W326">
        <v>0.21199999999999999</v>
      </c>
      <c r="X326">
        <f>SUM(IF(D326=[1]analysis!$C$6,1,0),X325)</f>
        <v>4</v>
      </c>
    </row>
    <row r="327" spans="1:24" x14ac:dyDescent="0.25">
      <c r="A327" t="s">
        <v>2</v>
      </c>
      <c r="B327" t="s">
        <v>56</v>
      </c>
      <c r="C327" s="25">
        <v>41796</v>
      </c>
      <c r="D327" t="s">
        <v>63</v>
      </c>
      <c r="E327" s="1">
        <v>0.43472222222222223</v>
      </c>
      <c r="F327">
        <v>36.332444000000002</v>
      </c>
      <c r="G327">
        <v>76.178721999999993</v>
      </c>
      <c r="H327" s="21">
        <v>6.8</v>
      </c>
      <c r="I327">
        <v>82.21</v>
      </c>
      <c r="J327">
        <v>6.7</v>
      </c>
      <c r="K327" s="29">
        <v>25</v>
      </c>
      <c r="L327">
        <v>27</v>
      </c>
      <c r="M327">
        <v>14</v>
      </c>
      <c r="N327">
        <v>12</v>
      </c>
      <c r="O327">
        <v>13</v>
      </c>
      <c r="P327">
        <v>8</v>
      </c>
      <c r="Q327">
        <v>9</v>
      </c>
      <c r="R327">
        <v>8.5</v>
      </c>
      <c r="S327">
        <v>150</v>
      </c>
      <c r="T327">
        <v>0</v>
      </c>
      <c r="U327">
        <v>0</v>
      </c>
      <c r="V327">
        <v>110</v>
      </c>
      <c r="W327">
        <v>0.224</v>
      </c>
      <c r="X327">
        <f>SUM(IF(D327=[1]analysis!$C$6,1,0),X326)</f>
        <v>4</v>
      </c>
    </row>
    <row r="328" spans="1:24" x14ac:dyDescent="0.25">
      <c r="A328" t="s">
        <v>2</v>
      </c>
      <c r="B328" t="s">
        <v>56</v>
      </c>
      <c r="C328" s="25">
        <v>41796</v>
      </c>
      <c r="D328" t="s">
        <v>64</v>
      </c>
      <c r="E328" s="1">
        <v>0.43888888888888888</v>
      </c>
      <c r="F328">
        <v>36.328693999999999</v>
      </c>
      <c r="G328">
        <v>76.177194</v>
      </c>
      <c r="H328" s="21">
        <v>2.4</v>
      </c>
      <c r="I328">
        <v>28.5</v>
      </c>
      <c r="J328">
        <v>6.6</v>
      </c>
      <c r="K328" s="29">
        <v>24</v>
      </c>
      <c r="L328">
        <v>28</v>
      </c>
      <c r="M328">
        <v>12</v>
      </c>
      <c r="N328">
        <v>11</v>
      </c>
      <c r="O328">
        <v>11.5</v>
      </c>
      <c r="P328">
        <v>7</v>
      </c>
      <c r="Q328">
        <v>7</v>
      </c>
      <c r="R328">
        <v>7</v>
      </c>
      <c r="S328">
        <v>140</v>
      </c>
      <c r="T328">
        <v>1.9</v>
      </c>
      <c r="U328">
        <v>60</v>
      </c>
      <c r="V328">
        <v>100</v>
      </c>
      <c r="W328">
        <v>0.20699999999999999</v>
      </c>
      <c r="X328">
        <f>SUM(IF(D328=[1]analysis!$C$6,1,0),X327)</f>
        <v>4</v>
      </c>
    </row>
    <row r="329" spans="1:24" x14ac:dyDescent="0.25">
      <c r="A329" t="s">
        <v>2</v>
      </c>
      <c r="B329" t="s">
        <v>56</v>
      </c>
      <c r="C329" s="25">
        <v>41796</v>
      </c>
      <c r="D329" t="s">
        <v>65</v>
      </c>
      <c r="E329" s="1">
        <v>0.4465277777777778</v>
      </c>
      <c r="F329">
        <v>36.325055999999996</v>
      </c>
      <c r="G329">
        <v>76.178611000000004</v>
      </c>
      <c r="H329" s="21">
        <v>2.6</v>
      </c>
      <c r="I329">
        <v>31.43</v>
      </c>
      <c r="J329">
        <v>6.5</v>
      </c>
      <c r="K329" s="29">
        <v>25</v>
      </c>
      <c r="L329">
        <v>29</v>
      </c>
      <c r="M329">
        <v>12</v>
      </c>
      <c r="N329">
        <v>11</v>
      </c>
      <c r="O329">
        <v>11.5</v>
      </c>
      <c r="P329">
        <v>8</v>
      </c>
      <c r="Q329">
        <v>7</v>
      </c>
      <c r="R329">
        <v>7.5</v>
      </c>
      <c r="S329">
        <v>160</v>
      </c>
      <c r="T329">
        <v>0</v>
      </c>
      <c r="U329">
        <v>0</v>
      </c>
      <c r="V329">
        <v>120</v>
      </c>
      <c r="W329">
        <v>0.24199999999999999</v>
      </c>
      <c r="X329">
        <f>SUM(IF(D329=[1]analysis!$C$6,1,0),X328)</f>
        <v>4</v>
      </c>
    </row>
    <row r="330" spans="1:24" x14ac:dyDescent="0.25">
      <c r="A330" t="s">
        <v>2</v>
      </c>
      <c r="B330" t="s">
        <v>56</v>
      </c>
      <c r="C330" s="25">
        <v>41796</v>
      </c>
      <c r="D330" t="s">
        <v>66</v>
      </c>
      <c r="E330" s="1">
        <v>0.45208333333333334</v>
      </c>
      <c r="F330">
        <v>36.324278</v>
      </c>
      <c r="G330">
        <v>76.181721999999993</v>
      </c>
      <c r="H330" s="21">
        <v>3.4</v>
      </c>
      <c r="I330">
        <v>41.1</v>
      </c>
      <c r="J330">
        <v>6.5</v>
      </c>
      <c r="K330" s="29">
        <v>25</v>
      </c>
      <c r="L330">
        <v>27</v>
      </c>
      <c r="M330">
        <v>10</v>
      </c>
      <c r="N330">
        <v>9</v>
      </c>
      <c r="O330">
        <v>9.5</v>
      </c>
      <c r="P330">
        <v>5</v>
      </c>
      <c r="Q330">
        <v>5</v>
      </c>
      <c r="R330">
        <v>5</v>
      </c>
      <c r="S330">
        <v>160</v>
      </c>
      <c r="T330">
        <v>0</v>
      </c>
      <c r="U330">
        <v>0</v>
      </c>
      <c r="V330">
        <v>110</v>
      </c>
      <c r="W330">
        <v>0.23400000000000001</v>
      </c>
      <c r="X330">
        <f>SUM(IF(D330=[1]analysis!$C$6,1,0),X329)</f>
        <v>4</v>
      </c>
    </row>
    <row r="331" spans="1:24" x14ac:dyDescent="0.25">
      <c r="A331" t="s">
        <v>2</v>
      </c>
      <c r="B331" t="s">
        <v>0</v>
      </c>
      <c r="C331" s="25">
        <v>41794</v>
      </c>
      <c r="D331" t="s">
        <v>1</v>
      </c>
      <c r="E331" s="1">
        <v>0.47222222222222227</v>
      </c>
      <c r="F331">
        <v>36.213138999999998</v>
      </c>
      <c r="G331">
        <v>76.172860999999997</v>
      </c>
      <c r="H331" s="21">
        <v>1.1000000000000001</v>
      </c>
      <c r="I331">
        <v>13.06</v>
      </c>
      <c r="J331">
        <v>7.4</v>
      </c>
      <c r="K331" s="29">
        <v>24</v>
      </c>
      <c r="L331">
        <v>35</v>
      </c>
      <c r="M331">
        <v>21</v>
      </c>
      <c r="N331">
        <v>18</v>
      </c>
      <c r="O331">
        <v>19.5</v>
      </c>
      <c r="P331">
        <v>13</v>
      </c>
      <c r="Q331">
        <v>8</v>
      </c>
      <c r="R331">
        <v>10.5</v>
      </c>
      <c r="S331">
        <v>290</v>
      </c>
      <c r="T331">
        <v>0</v>
      </c>
      <c r="U331">
        <v>0</v>
      </c>
      <c r="V331">
        <v>210</v>
      </c>
      <c r="W331">
        <v>0.42399999999999999</v>
      </c>
      <c r="X331">
        <f>SUM(IF(D331=[1]analysis!$C$6,1,0),X330)</f>
        <v>4</v>
      </c>
    </row>
    <row r="332" spans="1:24" x14ac:dyDescent="0.25">
      <c r="A332" t="s">
        <v>2</v>
      </c>
      <c r="B332" t="s">
        <v>0</v>
      </c>
      <c r="C332" s="25">
        <v>41794</v>
      </c>
      <c r="D332" t="s">
        <v>1</v>
      </c>
      <c r="E332" s="1">
        <v>0.47222222222222227</v>
      </c>
      <c r="F332">
        <v>36.213138999999998</v>
      </c>
      <c r="G332">
        <v>76.172860999999997</v>
      </c>
      <c r="H332" s="21">
        <v>1.1000000000000001</v>
      </c>
      <c r="I332">
        <v>13.06</v>
      </c>
      <c r="J332">
        <v>7.4</v>
      </c>
      <c r="K332" s="29">
        <v>24</v>
      </c>
      <c r="L332">
        <v>35</v>
      </c>
      <c r="M332">
        <v>21</v>
      </c>
      <c r="N332">
        <v>18</v>
      </c>
      <c r="O332">
        <v>19.5</v>
      </c>
      <c r="P332">
        <v>13</v>
      </c>
      <c r="Q332">
        <v>8</v>
      </c>
      <c r="R332">
        <v>10.5</v>
      </c>
      <c r="S332">
        <v>290</v>
      </c>
      <c r="T332">
        <v>0</v>
      </c>
      <c r="U332">
        <v>0</v>
      </c>
      <c r="V332">
        <v>210</v>
      </c>
      <c r="W332">
        <v>0.42399999999999999</v>
      </c>
      <c r="X332">
        <f>SUM(IF(D332=[1]analysis!$C$6,1,0),X331)</f>
        <v>4</v>
      </c>
    </row>
    <row r="333" spans="1:24" x14ac:dyDescent="0.25">
      <c r="A333" t="s">
        <v>2</v>
      </c>
      <c r="B333" t="s">
        <v>0</v>
      </c>
      <c r="C333" s="25">
        <v>41794</v>
      </c>
      <c r="D333" t="s">
        <v>3</v>
      </c>
      <c r="E333" s="1">
        <v>0.46388888888888885</v>
      </c>
      <c r="F333">
        <v>36.210943999999998</v>
      </c>
      <c r="G333">
        <v>76.174138999999997</v>
      </c>
      <c r="H333" s="21">
        <v>1.2</v>
      </c>
      <c r="I333">
        <v>14.25</v>
      </c>
      <c r="J333">
        <v>7.5</v>
      </c>
      <c r="K333" s="29">
        <v>24</v>
      </c>
      <c r="L333">
        <v>35</v>
      </c>
      <c r="M333">
        <v>23</v>
      </c>
      <c r="N333">
        <v>19</v>
      </c>
      <c r="O333">
        <v>21</v>
      </c>
      <c r="P333">
        <v>13</v>
      </c>
      <c r="Q333">
        <v>7</v>
      </c>
      <c r="R333">
        <v>10</v>
      </c>
      <c r="S333">
        <v>320</v>
      </c>
      <c r="T333">
        <v>0</v>
      </c>
      <c r="U333">
        <v>0</v>
      </c>
      <c r="V333">
        <v>220</v>
      </c>
      <c r="W333">
        <v>0.45600000000000002</v>
      </c>
      <c r="X333">
        <f>SUM(IF(D333=[1]analysis!$C$6,1,0),X332)</f>
        <v>4</v>
      </c>
    </row>
    <row r="334" spans="1:24" x14ac:dyDescent="0.25">
      <c r="A334" t="s">
        <v>2</v>
      </c>
      <c r="B334" t="s">
        <v>0</v>
      </c>
      <c r="C334" s="25">
        <v>41794</v>
      </c>
      <c r="D334" t="s">
        <v>4</v>
      </c>
      <c r="E334" s="1">
        <v>0.4548611111111111</v>
      </c>
      <c r="F334">
        <v>36.208868000000002</v>
      </c>
      <c r="G334">
        <v>76.173277999999996</v>
      </c>
      <c r="H334" s="21">
        <v>1.6</v>
      </c>
      <c r="I334">
        <v>19</v>
      </c>
      <c r="J334">
        <v>7.6</v>
      </c>
      <c r="K334" s="29">
        <v>24</v>
      </c>
      <c r="L334">
        <v>35</v>
      </c>
      <c r="M334">
        <v>27</v>
      </c>
      <c r="N334">
        <v>18</v>
      </c>
      <c r="O334">
        <v>22.5</v>
      </c>
      <c r="P334">
        <v>15</v>
      </c>
      <c r="Q334">
        <v>6</v>
      </c>
      <c r="R334">
        <v>10.5</v>
      </c>
      <c r="S334">
        <v>400</v>
      </c>
      <c r="T334">
        <v>0</v>
      </c>
      <c r="U334">
        <v>0</v>
      </c>
      <c r="V334">
        <v>280</v>
      </c>
      <c r="W334">
        <v>0.57499999999999996</v>
      </c>
      <c r="X334">
        <f>SUM(IF(D334=[1]analysis!$C$6,1,0),X333)</f>
        <v>4</v>
      </c>
    </row>
    <row r="335" spans="1:24" x14ac:dyDescent="0.25">
      <c r="A335" t="s">
        <v>2</v>
      </c>
      <c r="B335" t="s">
        <v>0</v>
      </c>
      <c r="C335" s="25">
        <v>41794</v>
      </c>
      <c r="D335" t="s">
        <v>5</v>
      </c>
      <c r="E335" s="1">
        <v>0.44097222222222227</v>
      </c>
      <c r="F335">
        <v>36.206730999999998</v>
      </c>
      <c r="G335">
        <v>76.168441999999999</v>
      </c>
      <c r="H335" s="21">
        <v>2.8</v>
      </c>
      <c r="I335">
        <v>33.25</v>
      </c>
      <c r="J335">
        <v>7.8</v>
      </c>
      <c r="K335" s="29">
        <v>24</v>
      </c>
      <c r="L335">
        <v>35</v>
      </c>
      <c r="M335">
        <v>24</v>
      </c>
      <c r="N335">
        <v>25</v>
      </c>
      <c r="O335">
        <v>24.5</v>
      </c>
      <c r="P335">
        <v>11</v>
      </c>
      <c r="Q335">
        <v>9</v>
      </c>
      <c r="R335">
        <v>10</v>
      </c>
      <c r="S335">
        <v>520</v>
      </c>
      <c r="T335">
        <v>0</v>
      </c>
      <c r="U335">
        <v>0</v>
      </c>
      <c r="V335">
        <v>370</v>
      </c>
      <c r="W335">
        <v>0.747</v>
      </c>
      <c r="X335">
        <f>SUM(IF(D335=[1]analysis!$C$6,1,0),X334)</f>
        <v>4</v>
      </c>
    </row>
    <row r="336" spans="1:24" x14ac:dyDescent="0.25">
      <c r="A336" t="s">
        <v>2</v>
      </c>
      <c r="B336" t="s">
        <v>0</v>
      </c>
      <c r="C336" s="25">
        <v>41794</v>
      </c>
      <c r="D336" t="s">
        <v>6</v>
      </c>
      <c r="E336" s="1">
        <v>0.43611111111111112</v>
      </c>
      <c r="F336">
        <v>36.210102999999997</v>
      </c>
      <c r="G336">
        <v>76.164619000000002</v>
      </c>
      <c r="H336" s="21">
        <v>4</v>
      </c>
      <c r="I336">
        <v>48.36</v>
      </c>
      <c r="J336">
        <v>7.7</v>
      </c>
      <c r="K336" s="29">
        <v>25</v>
      </c>
      <c r="L336">
        <v>35</v>
      </c>
      <c r="M336">
        <v>25</v>
      </c>
      <c r="N336">
        <v>24</v>
      </c>
      <c r="O336">
        <v>24.5</v>
      </c>
      <c r="P336">
        <v>13</v>
      </c>
      <c r="Q336">
        <v>12</v>
      </c>
      <c r="R336">
        <v>12.5</v>
      </c>
      <c r="S336">
        <v>560</v>
      </c>
      <c r="T336">
        <v>0</v>
      </c>
      <c r="U336">
        <v>0</v>
      </c>
      <c r="V336">
        <v>400</v>
      </c>
      <c r="W336">
        <v>0.80200000000000005</v>
      </c>
      <c r="X336">
        <f>SUM(IF(D336=[1]analysis!$C$6,1,0),X335)</f>
        <v>4</v>
      </c>
    </row>
    <row r="337" spans="1:24" x14ac:dyDescent="0.25">
      <c r="A337" t="s">
        <v>2</v>
      </c>
      <c r="B337" t="s">
        <v>0</v>
      </c>
      <c r="C337" s="25">
        <v>41794</v>
      </c>
      <c r="D337" t="s">
        <v>7</v>
      </c>
      <c r="E337" s="1">
        <v>0.43124999999999997</v>
      </c>
      <c r="F337">
        <v>36.209277999999998</v>
      </c>
      <c r="G337">
        <v>76.158972000000006</v>
      </c>
      <c r="H337" s="21">
        <v>5.3</v>
      </c>
      <c r="I337">
        <v>64.069999999999993</v>
      </c>
      <c r="J337">
        <v>8</v>
      </c>
      <c r="K337" s="29">
        <v>25</v>
      </c>
      <c r="L337">
        <v>31</v>
      </c>
      <c r="M337">
        <v>23</v>
      </c>
      <c r="N337">
        <v>23</v>
      </c>
      <c r="O337">
        <v>23</v>
      </c>
      <c r="P337">
        <v>13</v>
      </c>
      <c r="Q337">
        <v>12</v>
      </c>
      <c r="R337">
        <v>12.5</v>
      </c>
      <c r="S337">
        <v>720</v>
      </c>
      <c r="T337">
        <v>0</v>
      </c>
      <c r="U337">
        <v>0</v>
      </c>
      <c r="V337">
        <v>520</v>
      </c>
      <c r="W337">
        <v>1.0289999999999999</v>
      </c>
      <c r="X337">
        <f>SUM(IF(D337=[1]analysis!$C$6,1,0),X336)</f>
        <v>4</v>
      </c>
    </row>
    <row r="338" spans="1:24" x14ac:dyDescent="0.25">
      <c r="A338" t="s">
        <v>2</v>
      </c>
      <c r="B338" t="s">
        <v>0</v>
      </c>
      <c r="C338" s="25">
        <v>41794</v>
      </c>
      <c r="D338" t="s">
        <v>8</v>
      </c>
      <c r="E338" s="1">
        <v>0.42638888888888887</v>
      </c>
      <c r="F338">
        <v>36.212305999999998</v>
      </c>
      <c r="G338">
        <v>76.159000000000006</v>
      </c>
      <c r="H338" s="21">
        <v>4.8</v>
      </c>
      <c r="I338">
        <v>58.03</v>
      </c>
      <c r="J338">
        <v>8</v>
      </c>
      <c r="K338" s="29">
        <v>25</v>
      </c>
      <c r="L338">
        <v>30</v>
      </c>
      <c r="M338">
        <v>26</v>
      </c>
      <c r="N338">
        <v>21</v>
      </c>
      <c r="O338">
        <v>23.5</v>
      </c>
      <c r="P338">
        <v>11</v>
      </c>
      <c r="Q338">
        <v>13</v>
      </c>
      <c r="R338">
        <v>12</v>
      </c>
      <c r="S338">
        <v>910</v>
      </c>
      <c r="T338">
        <v>0</v>
      </c>
      <c r="U338">
        <v>0</v>
      </c>
      <c r="V338">
        <v>650</v>
      </c>
      <c r="W338">
        <v>1.3069999999999999</v>
      </c>
      <c r="X338">
        <f>SUM(IF(D338=[1]analysis!$C$6,1,0),X337)</f>
        <v>4</v>
      </c>
    </row>
    <row r="339" spans="1:24" x14ac:dyDescent="0.25">
      <c r="A339" t="s">
        <v>2</v>
      </c>
      <c r="B339" t="s">
        <v>0</v>
      </c>
      <c r="C339" s="25">
        <v>41794</v>
      </c>
      <c r="D339" t="s">
        <v>9</v>
      </c>
      <c r="E339" s="1">
        <v>0.4069444444444445</v>
      </c>
      <c r="F339">
        <v>36.220694000000002</v>
      </c>
      <c r="G339">
        <v>76.130944</v>
      </c>
      <c r="H339" s="21">
        <v>7.2</v>
      </c>
      <c r="I339">
        <v>88.51</v>
      </c>
      <c r="J339">
        <v>8.3000000000000007</v>
      </c>
      <c r="K339" s="29">
        <v>26</v>
      </c>
      <c r="L339">
        <v>29</v>
      </c>
      <c r="M339">
        <v>20</v>
      </c>
      <c r="N339">
        <v>20</v>
      </c>
      <c r="O339">
        <v>20</v>
      </c>
      <c r="P339">
        <v>10</v>
      </c>
      <c r="Q339">
        <v>11</v>
      </c>
      <c r="R339">
        <v>10.5</v>
      </c>
      <c r="S339">
        <v>1500</v>
      </c>
      <c r="T339">
        <v>2</v>
      </c>
      <c r="U339">
        <v>270</v>
      </c>
      <c r="V339">
        <v>1070</v>
      </c>
      <c r="W339">
        <v>2.17</v>
      </c>
      <c r="X339">
        <f>SUM(IF(D339=[1]analysis!$C$6,1,0),X338)</f>
        <v>4</v>
      </c>
    </row>
    <row r="340" spans="1:24" x14ac:dyDescent="0.25">
      <c r="A340" t="s">
        <v>2</v>
      </c>
      <c r="B340" t="s">
        <v>0</v>
      </c>
      <c r="C340" s="25">
        <v>41794</v>
      </c>
      <c r="D340" t="s">
        <v>10</v>
      </c>
      <c r="E340" s="1">
        <v>0.41666666666666669</v>
      </c>
      <c r="F340">
        <v>36.220168999999999</v>
      </c>
      <c r="G340">
        <v>76.147668999999993</v>
      </c>
      <c r="H340" s="21">
        <v>3.9</v>
      </c>
      <c r="I340">
        <v>47.15</v>
      </c>
      <c r="J340">
        <v>8.1999999999999993</v>
      </c>
      <c r="K340" s="29">
        <v>25</v>
      </c>
      <c r="L340">
        <v>31</v>
      </c>
      <c r="M340">
        <v>21</v>
      </c>
      <c r="N340">
        <v>22</v>
      </c>
      <c r="O340">
        <v>21.5</v>
      </c>
      <c r="P340">
        <v>13</v>
      </c>
      <c r="Q340">
        <v>12</v>
      </c>
      <c r="R340">
        <v>12.5</v>
      </c>
      <c r="S340">
        <v>1340</v>
      </c>
      <c r="T340">
        <v>0</v>
      </c>
      <c r="U340">
        <v>0</v>
      </c>
      <c r="V340">
        <v>950</v>
      </c>
      <c r="W340">
        <v>1.9490000000000001</v>
      </c>
      <c r="X340">
        <f>SUM(IF(D340=[1]analysis!$C$6,1,0),X339)</f>
        <v>4</v>
      </c>
    </row>
    <row r="341" spans="1:24" x14ac:dyDescent="0.25">
      <c r="A341" t="s">
        <v>2</v>
      </c>
      <c r="B341" t="s">
        <v>0</v>
      </c>
      <c r="C341" s="25">
        <v>41794</v>
      </c>
      <c r="D341" t="s">
        <v>11</v>
      </c>
      <c r="E341" s="1">
        <v>0.41111111111111115</v>
      </c>
      <c r="F341">
        <v>36.221778</v>
      </c>
      <c r="G341">
        <v>76.138499999999993</v>
      </c>
      <c r="H341" s="21">
        <v>4.2</v>
      </c>
      <c r="I341">
        <v>50.78</v>
      </c>
      <c r="J341">
        <v>8.3000000000000007</v>
      </c>
      <c r="K341" s="29">
        <v>25</v>
      </c>
      <c r="L341">
        <v>28</v>
      </c>
      <c r="M341">
        <v>30</v>
      </c>
      <c r="N341">
        <v>21</v>
      </c>
      <c r="O341">
        <v>25.5</v>
      </c>
      <c r="P341">
        <v>13</v>
      </c>
      <c r="Q341">
        <v>14</v>
      </c>
      <c r="R341">
        <v>13.5</v>
      </c>
      <c r="S341">
        <v>1500</v>
      </c>
      <c r="T341">
        <v>3</v>
      </c>
      <c r="U341">
        <v>270</v>
      </c>
      <c r="V341">
        <v>1070</v>
      </c>
      <c r="W341">
        <v>2.17</v>
      </c>
      <c r="X341">
        <f>SUM(IF(D341=[1]analysis!$C$6,1,0),X340)</f>
        <v>4</v>
      </c>
    </row>
    <row r="342" spans="1:24" x14ac:dyDescent="0.25">
      <c r="A342" t="s">
        <v>2</v>
      </c>
      <c r="B342" t="s">
        <v>0</v>
      </c>
      <c r="C342" s="25">
        <v>41794</v>
      </c>
      <c r="D342" t="s">
        <v>12</v>
      </c>
      <c r="E342" s="1">
        <v>0.4201388888888889</v>
      </c>
      <c r="F342">
        <v>36.214444</v>
      </c>
      <c r="G342">
        <v>76.149472000000003</v>
      </c>
      <c r="H342" s="21">
        <v>7.4</v>
      </c>
      <c r="I342">
        <v>90.97</v>
      </c>
      <c r="J342">
        <v>8.1</v>
      </c>
      <c r="K342" s="29">
        <v>26</v>
      </c>
      <c r="L342">
        <v>30</v>
      </c>
      <c r="M342">
        <v>23</v>
      </c>
      <c r="N342">
        <v>22</v>
      </c>
      <c r="O342">
        <v>22.5</v>
      </c>
      <c r="P342">
        <v>14</v>
      </c>
      <c r="Q342">
        <v>13</v>
      </c>
      <c r="R342">
        <v>13.5</v>
      </c>
      <c r="S342">
        <v>1020</v>
      </c>
      <c r="T342">
        <v>0</v>
      </c>
      <c r="U342">
        <v>0</v>
      </c>
      <c r="V342">
        <v>730</v>
      </c>
      <c r="W342">
        <v>1.4970000000000001</v>
      </c>
      <c r="X342">
        <f>SUM(IF(D342=[1]analysis!$C$6,1,0),X341)</f>
        <v>4</v>
      </c>
    </row>
    <row r="343" spans="1:24" x14ac:dyDescent="0.25">
      <c r="A343" t="s">
        <v>2</v>
      </c>
      <c r="B343" t="s">
        <v>0</v>
      </c>
      <c r="C343" s="25">
        <v>41794</v>
      </c>
      <c r="D343" t="s">
        <v>13</v>
      </c>
      <c r="E343" s="1">
        <v>0.40069444444444446</v>
      </c>
      <c r="F343">
        <v>36.216667000000001</v>
      </c>
      <c r="G343">
        <v>76.122500000000002</v>
      </c>
      <c r="H343" s="21">
        <v>6.4</v>
      </c>
      <c r="I343">
        <v>77.37</v>
      </c>
      <c r="J343">
        <v>8.4</v>
      </c>
      <c r="K343" s="29">
        <v>25</v>
      </c>
      <c r="L343">
        <v>29</v>
      </c>
      <c r="M343">
        <v>26</v>
      </c>
      <c r="N343">
        <v>18</v>
      </c>
      <c r="O343">
        <v>22</v>
      </c>
      <c r="P343">
        <v>18</v>
      </c>
      <c r="Q343">
        <v>16</v>
      </c>
      <c r="R343">
        <v>17</v>
      </c>
      <c r="S343">
        <v>1740</v>
      </c>
      <c r="T343">
        <v>4</v>
      </c>
      <c r="U343">
        <v>130</v>
      </c>
      <c r="V343">
        <v>1250</v>
      </c>
      <c r="W343">
        <v>2.5099999999999998</v>
      </c>
      <c r="X343">
        <f>SUM(IF(D343=[1]analysis!$C$6,1,0),X342)</f>
        <v>5</v>
      </c>
    </row>
    <row r="344" spans="1:24" x14ac:dyDescent="0.25">
      <c r="A344" t="s">
        <v>2</v>
      </c>
      <c r="B344" t="s">
        <v>19</v>
      </c>
      <c r="C344" s="25">
        <v>41794</v>
      </c>
      <c r="D344" t="s">
        <v>20</v>
      </c>
      <c r="E344" s="1">
        <v>0.70694444444444438</v>
      </c>
      <c r="F344">
        <v>36.3005</v>
      </c>
      <c r="G344">
        <v>76.115471999999997</v>
      </c>
      <c r="H344" s="21">
        <v>4.3</v>
      </c>
      <c r="I344">
        <v>52.86</v>
      </c>
      <c r="J344">
        <v>7.5</v>
      </c>
      <c r="K344" s="29">
        <v>26</v>
      </c>
      <c r="L344">
        <v>25.3</v>
      </c>
      <c r="M344">
        <v>29</v>
      </c>
      <c r="N344">
        <v>29</v>
      </c>
      <c r="O344">
        <v>29</v>
      </c>
      <c r="P344">
        <v>12</v>
      </c>
      <c r="Q344">
        <v>7</v>
      </c>
      <c r="R344">
        <v>9.5</v>
      </c>
      <c r="S344">
        <v>750</v>
      </c>
      <c r="T344">
        <v>0</v>
      </c>
      <c r="U344">
        <v>0</v>
      </c>
      <c r="V344">
        <v>530</v>
      </c>
      <c r="W344">
        <v>1.073</v>
      </c>
      <c r="X344">
        <f>SUM(IF(D344=[1]analysis!$C$6,1,0),X343)</f>
        <v>5</v>
      </c>
    </row>
    <row r="345" spans="1:24" x14ac:dyDescent="0.25">
      <c r="A345" t="s">
        <v>2</v>
      </c>
      <c r="B345" t="s">
        <v>19</v>
      </c>
      <c r="C345" s="25">
        <v>41794</v>
      </c>
      <c r="D345" t="s">
        <v>21</v>
      </c>
      <c r="E345" s="1">
        <v>0.53125</v>
      </c>
      <c r="F345">
        <v>36.298222000000003</v>
      </c>
      <c r="G345">
        <v>76.117971999999995</v>
      </c>
      <c r="H345" s="21">
        <v>2</v>
      </c>
      <c r="I345">
        <v>24.99</v>
      </c>
      <c r="J345">
        <v>7.2</v>
      </c>
      <c r="K345" s="29">
        <v>27</v>
      </c>
      <c r="L345">
        <v>43</v>
      </c>
      <c r="M345">
        <v>20</v>
      </c>
      <c r="N345">
        <v>22</v>
      </c>
      <c r="O345">
        <v>21</v>
      </c>
      <c r="P345">
        <v>13</v>
      </c>
      <c r="Q345">
        <v>14</v>
      </c>
      <c r="R345">
        <v>13.5</v>
      </c>
      <c r="S345">
        <v>900</v>
      </c>
      <c r="T345">
        <v>0</v>
      </c>
      <c r="U345">
        <v>0</v>
      </c>
      <c r="V345">
        <v>650</v>
      </c>
      <c r="W345">
        <v>1.298</v>
      </c>
      <c r="X345">
        <f>SUM(IF(D345=[1]analysis!$C$6,1,0),X344)</f>
        <v>5</v>
      </c>
    </row>
    <row r="346" spans="1:24" x14ac:dyDescent="0.25">
      <c r="A346" t="s">
        <v>2</v>
      </c>
      <c r="B346" t="s">
        <v>19</v>
      </c>
      <c r="C346" s="25">
        <v>41794</v>
      </c>
      <c r="D346" t="s">
        <v>22</v>
      </c>
      <c r="E346" s="1">
        <v>0.53472222222222221</v>
      </c>
      <c r="F346">
        <v>36.295805999999999</v>
      </c>
      <c r="G346">
        <v>76.122667000000007</v>
      </c>
      <c r="H346" s="21">
        <v>3.8</v>
      </c>
      <c r="I346">
        <v>47.48</v>
      </c>
      <c r="J346">
        <v>7.3</v>
      </c>
      <c r="K346" s="29">
        <v>27</v>
      </c>
      <c r="L346">
        <v>39</v>
      </c>
      <c r="M346">
        <v>16</v>
      </c>
      <c r="N346">
        <v>19</v>
      </c>
      <c r="O346">
        <v>17.5</v>
      </c>
      <c r="P346">
        <v>10</v>
      </c>
      <c r="Q346">
        <v>9</v>
      </c>
      <c r="R346">
        <v>9.5</v>
      </c>
      <c r="S346">
        <v>1120</v>
      </c>
      <c r="T346">
        <v>0</v>
      </c>
      <c r="U346">
        <v>0</v>
      </c>
      <c r="V346">
        <v>800</v>
      </c>
      <c r="W346">
        <v>1.613</v>
      </c>
      <c r="X346">
        <f>SUM(IF(D346=[1]analysis!$C$6,1,0),X345)</f>
        <v>5</v>
      </c>
    </row>
    <row r="347" spans="1:24" x14ac:dyDescent="0.25">
      <c r="A347" t="s">
        <v>2</v>
      </c>
      <c r="B347" t="s">
        <v>19</v>
      </c>
      <c r="C347" s="25">
        <v>41794</v>
      </c>
      <c r="D347" t="s">
        <v>23</v>
      </c>
      <c r="E347" s="1">
        <v>0.54166666666666663</v>
      </c>
      <c r="F347">
        <v>36.291778000000001</v>
      </c>
      <c r="G347">
        <v>76.133499999999998</v>
      </c>
      <c r="H347" s="21">
        <v>5.6</v>
      </c>
      <c r="I347">
        <v>69.98</v>
      </c>
      <c r="J347">
        <v>7.4</v>
      </c>
      <c r="K347" s="29">
        <v>27</v>
      </c>
      <c r="L347">
        <v>30</v>
      </c>
      <c r="M347">
        <v>20</v>
      </c>
      <c r="N347">
        <v>20</v>
      </c>
      <c r="O347">
        <v>20</v>
      </c>
      <c r="P347">
        <v>18</v>
      </c>
      <c r="Q347">
        <v>11</v>
      </c>
      <c r="R347">
        <v>14.5</v>
      </c>
      <c r="S347">
        <v>1270</v>
      </c>
      <c r="T347">
        <v>5</v>
      </c>
      <c r="U347">
        <v>130</v>
      </c>
      <c r="V347">
        <v>900</v>
      </c>
      <c r="W347">
        <v>1.8160000000000001</v>
      </c>
      <c r="X347">
        <f>SUM(IF(D347=[1]analysis!$C$6,1,0),X346)</f>
        <v>5</v>
      </c>
    </row>
    <row r="348" spans="1:24" x14ac:dyDescent="0.25">
      <c r="A348" t="s">
        <v>2</v>
      </c>
      <c r="B348" t="s">
        <v>24</v>
      </c>
      <c r="C348" s="25">
        <v>41794</v>
      </c>
      <c r="D348" t="s">
        <v>25</v>
      </c>
      <c r="E348" s="1">
        <v>0.58680555555555558</v>
      </c>
      <c r="F348">
        <v>36.388916999999999</v>
      </c>
      <c r="G348">
        <v>76.286221999999995</v>
      </c>
      <c r="H348" s="21">
        <v>1.2</v>
      </c>
      <c r="I348">
        <v>13.99</v>
      </c>
      <c r="J348">
        <v>5.0999999999999996</v>
      </c>
      <c r="K348" s="29">
        <v>23</v>
      </c>
      <c r="L348">
        <v>26</v>
      </c>
      <c r="M348">
        <v>5</v>
      </c>
      <c r="N348">
        <v>5</v>
      </c>
      <c r="O348">
        <v>5</v>
      </c>
      <c r="P348">
        <v>3</v>
      </c>
      <c r="Q348">
        <v>2</v>
      </c>
      <c r="R348">
        <v>2.5</v>
      </c>
      <c r="S348">
        <v>80</v>
      </c>
      <c r="T348">
        <v>0</v>
      </c>
      <c r="U348">
        <v>0</v>
      </c>
      <c r="V348">
        <v>50</v>
      </c>
      <c r="W348">
        <v>0.11600000000000001</v>
      </c>
      <c r="X348">
        <f>SUM(IF(D348=[1]analysis!$C$6,1,0),X347)</f>
        <v>5</v>
      </c>
    </row>
    <row r="349" spans="1:24" x14ac:dyDescent="0.25">
      <c r="A349" t="s">
        <v>2</v>
      </c>
      <c r="B349" t="s">
        <v>24</v>
      </c>
      <c r="C349" s="25">
        <v>41794</v>
      </c>
      <c r="D349" t="s">
        <v>26</v>
      </c>
      <c r="E349" s="1">
        <v>0.59305555555555556</v>
      </c>
      <c r="F349">
        <v>36.387444000000002</v>
      </c>
      <c r="G349">
        <v>76.275917000000007</v>
      </c>
      <c r="H349" s="21">
        <v>1.2</v>
      </c>
      <c r="I349">
        <v>13.99</v>
      </c>
      <c r="J349">
        <v>5.4</v>
      </c>
      <c r="K349" s="29">
        <v>23</v>
      </c>
      <c r="L349">
        <v>33</v>
      </c>
      <c r="M349">
        <v>6</v>
      </c>
      <c r="N349">
        <v>4</v>
      </c>
      <c r="O349">
        <v>5</v>
      </c>
      <c r="P349">
        <v>4</v>
      </c>
      <c r="Q349">
        <v>4</v>
      </c>
      <c r="R349">
        <v>4</v>
      </c>
      <c r="S349">
        <v>70</v>
      </c>
      <c r="T349">
        <v>0</v>
      </c>
      <c r="U349">
        <v>0</v>
      </c>
      <c r="V349">
        <v>50</v>
      </c>
      <c r="W349">
        <v>0.10199999999999999</v>
      </c>
      <c r="X349">
        <f>SUM(IF(D349=[1]analysis!$C$6,1,0),X348)</f>
        <v>5</v>
      </c>
    </row>
    <row r="350" spans="1:24" x14ac:dyDescent="0.25">
      <c r="A350" t="s">
        <v>2</v>
      </c>
      <c r="B350" t="s">
        <v>24</v>
      </c>
      <c r="C350" s="25">
        <v>41794</v>
      </c>
      <c r="D350" t="s">
        <v>27</v>
      </c>
      <c r="E350" s="1">
        <v>0.59583333333333333</v>
      </c>
      <c r="F350">
        <v>36.385972000000002</v>
      </c>
      <c r="G350">
        <v>76.265556000000004</v>
      </c>
      <c r="H350" s="21">
        <v>1.3</v>
      </c>
      <c r="I350">
        <v>14.88</v>
      </c>
      <c r="J350">
        <v>5.6</v>
      </c>
      <c r="K350" s="29">
        <v>22</v>
      </c>
      <c r="L350">
        <v>33</v>
      </c>
      <c r="M350">
        <v>6</v>
      </c>
      <c r="N350">
        <v>7</v>
      </c>
      <c r="O350">
        <v>6.5</v>
      </c>
      <c r="P350">
        <v>4</v>
      </c>
      <c r="Q350">
        <v>3</v>
      </c>
      <c r="R350">
        <v>3.5</v>
      </c>
      <c r="S350">
        <v>60</v>
      </c>
      <c r="T350">
        <v>0</v>
      </c>
      <c r="U350">
        <v>0</v>
      </c>
      <c r="V350">
        <v>40</v>
      </c>
      <c r="W350">
        <v>8.7999999999999995E-2</v>
      </c>
      <c r="X350">
        <f>SUM(IF(D350=[1]analysis!$C$6,1,0),X349)</f>
        <v>5</v>
      </c>
    </row>
    <row r="351" spans="1:24" x14ac:dyDescent="0.25">
      <c r="A351" t="s">
        <v>2</v>
      </c>
      <c r="B351" t="s">
        <v>24</v>
      </c>
      <c r="C351" s="25">
        <v>41794</v>
      </c>
      <c r="D351" t="s">
        <v>28</v>
      </c>
      <c r="E351" s="1">
        <v>0.60069444444444442</v>
      </c>
      <c r="F351">
        <v>36.381306000000002</v>
      </c>
      <c r="G351">
        <v>76.257582999999997</v>
      </c>
      <c r="H351" s="21">
        <v>1.1000000000000001</v>
      </c>
      <c r="I351">
        <v>12.82</v>
      </c>
      <c r="J351">
        <v>5.7</v>
      </c>
      <c r="K351" s="29">
        <v>23</v>
      </c>
      <c r="L351">
        <v>34</v>
      </c>
      <c r="M351">
        <v>6</v>
      </c>
      <c r="N351">
        <v>6</v>
      </c>
      <c r="O351">
        <v>6</v>
      </c>
      <c r="P351">
        <v>4</v>
      </c>
      <c r="Q351">
        <v>3</v>
      </c>
      <c r="R351">
        <v>3.5</v>
      </c>
      <c r="S351">
        <v>60</v>
      </c>
      <c r="T351">
        <v>0</v>
      </c>
      <c r="U351">
        <v>0</v>
      </c>
      <c r="V351">
        <v>40</v>
      </c>
      <c r="W351">
        <v>0.09</v>
      </c>
      <c r="X351">
        <f>SUM(IF(D351=[1]analysis!$C$6,1,0),X350)</f>
        <v>5</v>
      </c>
    </row>
    <row r="352" spans="1:24" x14ac:dyDescent="0.25">
      <c r="A352" t="s">
        <v>2</v>
      </c>
      <c r="B352" t="s">
        <v>24</v>
      </c>
      <c r="C352" s="25">
        <v>41794</v>
      </c>
      <c r="D352" t="s">
        <v>29</v>
      </c>
      <c r="E352" s="1">
        <v>0.60416666666666663</v>
      </c>
      <c r="F352">
        <v>36.373417000000003</v>
      </c>
      <c r="G352">
        <v>76.256556000000003</v>
      </c>
      <c r="H352" s="21">
        <v>0.6</v>
      </c>
      <c r="I352">
        <v>0.71</v>
      </c>
      <c r="J352">
        <v>5.6</v>
      </c>
      <c r="K352" s="29">
        <v>24</v>
      </c>
      <c r="L352">
        <v>35</v>
      </c>
      <c r="M352">
        <v>7</v>
      </c>
      <c r="N352">
        <v>7</v>
      </c>
      <c r="O352">
        <v>7</v>
      </c>
      <c r="P352">
        <v>5</v>
      </c>
      <c r="Q352">
        <v>5</v>
      </c>
      <c r="R352">
        <v>5</v>
      </c>
      <c r="S352">
        <v>60</v>
      </c>
      <c r="T352">
        <v>0</v>
      </c>
      <c r="U352">
        <v>0</v>
      </c>
      <c r="V352">
        <v>40</v>
      </c>
      <c r="W352">
        <v>9.9000000000000005E-2</v>
      </c>
      <c r="X352">
        <f>SUM(IF(D352=[1]analysis!$C$6,1,0),X351)</f>
        <v>5</v>
      </c>
    </row>
    <row r="353" spans="1:24" x14ac:dyDescent="0.25">
      <c r="A353" t="s">
        <v>2</v>
      </c>
      <c r="B353" t="s">
        <v>24</v>
      </c>
      <c r="C353" s="25">
        <v>41794</v>
      </c>
      <c r="D353" t="s">
        <v>30</v>
      </c>
      <c r="E353" s="1">
        <v>0.60763888888888895</v>
      </c>
      <c r="F353">
        <v>36.365805999999999</v>
      </c>
      <c r="G353">
        <v>76.259083000000004</v>
      </c>
      <c r="H353" s="21">
        <v>0.6</v>
      </c>
      <c r="I353">
        <v>0.7</v>
      </c>
      <c r="J353">
        <v>5.7</v>
      </c>
      <c r="K353" s="29">
        <v>23</v>
      </c>
      <c r="L353">
        <v>35</v>
      </c>
      <c r="M353">
        <v>8</v>
      </c>
      <c r="N353">
        <v>7</v>
      </c>
      <c r="O353">
        <v>7.5</v>
      </c>
      <c r="P353">
        <v>4</v>
      </c>
      <c r="Q353">
        <v>4</v>
      </c>
      <c r="R353">
        <v>4</v>
      </c>
      <c r="S353">
        <v>60</v>
      </c>
      <c r="T353">
        <v>0</v>
      </c>
      <c r="U353">
        <v>0</v>
      </c>
      <c r="V353">
        <v>40</v>
      </c>
      <c r="W353">
        <v>9.0999999999999998E-2</v>
      </c>
      <c r="X353">
        <f>SUM(IF(D353=[1]analysis!$C$6,1,0),X352)</f>
        <v>5</v>
      </c>
    </row>
    <row r="354" spans="1:24" x14ac:dyDescent="0.25">
      <c r="A354" t="s">
        <v>2</v>
      </c>
      <c r="B354" t="s">
        <v>24</v>
      </c>
      <c r="C354" s="25">
        <v>41794</v>
      </c>
      <c r="D354" t="s">
        <v>31</v>
      </c>
      <c r="E354" s="1">
        <v>0.60972222222222217</v>
      </c>
      <c r="F354">
        <v>36.364221999999998</v>
      </c>
      <c r="G354">
        <v>76.249888999999996</v>
      </c>
      <c r="H354" s="21">
        <v>0.8</v>
      </c>
      <c r="I354">
        <v>9.67</v>
      </c>
      <c r="J354">
        <v>5.6</v>
      </c>
      <c r="K354" s="29">
        <v>25</v>
      </c>
      <c r="L354">
        <v>36</v>
      </c>
      <c r="M354">
        <v>6</v>
      </c>
      <c r="N354">
        <v>6</v>
      </c>
      <c r="O354">
        <v>6</v>
      </c>
      <c r="P354">
        <v>4</v>
      </c>
      <c r="Q354">
        <v>4</v>
      </c>
      <c r="R354">
        <v>4</v>
      </c>
      <c r="S354">
        <v>60</v>
      </c>
      <c r="T354">
        <v>0</v>
      </c>
      <c r="U354">
        <v>0</v>
      </c>
      <c r="V354">
        <v>40</v>
      </c>
      <c r="W354">
        <v>9.7000000000000003E-2</v>
      </c>
      <c r="X354">
        <f>SUM(IF(D354=[1]analysis!$C$6,1,0),X353)</f>
        <v>5</v>
      </c>
    </row>
    <row r="355" spans="1:24" x14ac:dyDescent="0.25">
      <c r="A355" t="s">
        <v>2</v>
      </c>
      <c r="B355" t="s">
        <v>24</v>
      </c>
      <c r="C355" s="25">
        <v>41794</v>
      </c>
      <c r="D355" t="s">
        <v>32</v>
      </c>
      <c r="E355" s="1">
        <v>0.61319444444444449</v>
      </c>
      <c r="F355">
        <v>36.367944000000001</v>
      </c>
      <c r="G355">
        <v>76.241221999999993</v>
      </c>
      <c r="H355" s="21">
        <v>0.9</v>
      </c>
      <c r="I355">
        <v>10.88</v>
      </c>
      <c r="J355">
        <v>5.5</v>
      </c>
      <c r="K355" s="29">
        <v>25</v>
      </c>
      <c r="L355">
        <v>34</v>
      </c>
      <c r="M355">
        <v>6</v>
      </c>
      <c r="N355">
        <v>7</v>
      </c>
      <c r="O355">
        <v>6.5</v>
      </c>
      <c r="P355">
        <v>4</v>
      </c>
      <c r="Q355">
        <v>3</v>
      </c>
      <c r="R355">
        <v>3.5</v>
      </c>
      <c r="S355">
        <v>60</v>
      </c>
      <c r="T355">
        <v>0</v>
      </c>
      <c r="U355">
        <v>0</v>
      </c>
      <c r="V355">
        <v>40</v>
      </c>
      <c r="W355">
        <v>0.09</v>
      </c>
      <c r="X355">
        <f>SUM(IF(D355=[1]analysis!$C$6,1,0),X354)</f>
        <v>5</v>
      </c>
    </row>
    <row r="356" spans="1:24" x14ac:dyDescent="0.25">
      <c r="A356" t="s">
        <v>2</v>
      </c>
      <c r="B356" t="s">
        <v>24</v>
      </c>
      <c r="C356" s="25">
        <v>41794</v>
      </c>
      <c r="D356" t="s">
        <v>33</v>
      </c>
      <c r="E356" s="1">
        <v>0.61597222222222225</v>
      </c>
      <c r="F356">
        <v>36.372388999999998</v>
      </c>
      <c r="G356">
        <v>76.232528000000002</v>
      </c>
      <c r="H356" s="21">
        <v>7.0000000000000007E-2</v>
      </c>
      <c r="I356">
        <v>0.86</v>
      </c>
      <c r="J356">
        <v>5.0999999999999996</v>
      </c>
      <c r="K356" s="29">
        <v>26</v>
      </c>
      <c r="L356">
        <v>32</v>
      </c>
      <c r="M356">
        <v>7</v>
      </c>
      <c r="N356">
        <v>7</v>
      </c>
      <c r="O356">
        <v>7</v>
      </c>
      <c r="P356">
        <v>4</v>
      </c>
      <c r="Q356">
        <v>2</v>
      </c>
      <c r="R356">
        <v>3</v>
      </c>
      <c r="S356">
        <v>60</v>
      </c>
      <c r="T356">
        <v>0</v>
      </c>
      <c r="U356">
        <v>0</v>
      </c>
      <c r="V356">
        <v>40</v>
      </c>
      <c r="W356">
        <v>9.5000000000000001E-2</v>
      </c>
      <c r="X356">
        <f>SUM(IF(D356=[1]analysis!$C$6,1,0),X355)</f>
        <v>5</v>
      </c>
    </row>
    <row r="357" spans="1:24" x14ac:dyDescent="0.25">
      <c r="A357" t="s">
        <v>2</v>
      </c>
      <c r="B357" t="s">
        <v>24</v>
      </c>
      <c r="C357" s="25">
        <v>41794</v>
      </c>
      <c r="D357" t="s">
        <v>34</v>
      </c>
      <c r="E357" s="1">
        <v>0.61805555555555558</v>
      </c>
      <c r="F357">
        <v>36.364111000000001</v>
      </c>
      <c r="G357">
        <v>76.231082999999998</v>
      </c>
      <c r="H357" s="21">
        <v>0.9</v>
      </c>
      <c r="I357">
        <v>11.06</v>
      </c>
      <c r="J357">
        <v>5.5</v>
      </c>
      <c r="K357" s="29">
        <v>26</v>
      </c>
      <c r="L357">
        <v>32</v>
      </c>
      <c r="M357">
        <v>8</v>
      </c>
      <c r="N357">
        <v>8</v>
      </c>
      <c r="O357">
        <v>8</v>
      </c>
      <c r="P357">
        <v>4</v>
      </c>
      <c r="Q357">
        <v>4</v>
      </c>
      <c r="R357">
        <v>4</v>
      </c>
      <c r="S357">
        <v>60</v>
      </c>
      <c r="T357">
        <v>3</v>
      </c>
      <c r="U357">
        <v>270</v>
      </c>
      <c r="V357">
        <v>40</v>
      </c>
      <c r="W357">
        <v>9.0999999999999998E-2</v>
      </c>
      <c r="X357">
        <f>SUM(IF(D357=[1]analysis!$C$6,1,0),X356)</f>
        <v>5</v>
      </c>
    </row>
    <row r="358" spans="1:24" x14ac:dyDescent="0.25">
      <c r="A358" t="s">
        <v>2</v>
      </c>
      <c r="B358" t="s">
        <v>24</v>
      </c>
      <c r="C358" s="25">
        <v>41794</v>
      </c>
      <c r="D358" t="s">
        <v>35</v>
      </c>
      <c r="E358" s="1">
        <v>0.62083333333333335</v>
      </c>
      <c r="F358">
        <v>36.355832999999997</v>
      </c>
      <c r="G358">
        <v>76.227110999999994</v>
      </c>
      <c r="H358" s="21">
        <v>1.8</v>
      </c>
      <c r="I358">
        <v>22.13</v>
      </c>
      <c r="J358">
        <v>5.2</v>
      </c>
      <c r="K358" s="29">
        <v>26</v>
      </c>
      <c r="L358">
        <v>30</v>
      </c>
      <c r="M358">
        <v>8</v>
      </c>
      <c r="N358">
        <v>7</v>
      </c>
      <c r="O358">
        <v>7.5</v>
      </c>
      <c r="P358">
        <v>5</v>
      </c>
      <c r="Q358">
        <v>5</v>
      </c>
      <c r="R358">
        <v>5</v>
      </c>
      <c r="S358">
        <v>60</v>
      </c>
      <c r="T358">
        <v>4</v>
      </c>
      <c r="U358">
        <v>270</v>
      </c>
      <c r="V358">
        <v>40</v>
      </c>
      <c r="W358">
        <v>9.6000000000000002E-2</v>
      </c>
      <c r="X358">
        <f>SUM(IF(D358=[1]analysis!$C$6,1,0),X357)</f>
        <v>5</v>
      </c>
    </row>
    <row r="359" spans="1:24" x14ac:dyDescent="0.25">
      <c r="A359" t="s">
        <v>2</v>
      </c>
      <c r="B359" t="s">
        <v>24</v>
      </c>
      <c r="C359" s="25">
        <v>41794</v>
      </c>
      <c r="D359" t="s">
        <v>36</v>
      </c>
      <c r="E359" s="1">
        <v>0.62291666666666667</v>
      </c>
      <c r="F359">
        <v>36.347250000000003</v>
      </c>
      <c r="G359">
        <v>76.226528000000002</v>
      </c>
      <c r="H359" s="21">
        <v>1.2</v>
      </c>
      <c r="I359">
        <v>14.99</v>
      </c>
      <c r="J359">
        <v>5.5</v>
      </c>
      <c r="K359" s="29">
        <v>27</v>
      </c>
      <c r="L359">
        <v>31</v>
      </c>
      <c r="M359">
        <v>7</v>
      </c>
      <c r="N359">
        <v>7</v>
      </c>
      <c r="O359">
        <v>7</v>
      </c>
      <c r="P359">
        <v>4</v>
      </c>
      <c r="Q359">
        <v>4</v>
      </c>
      <c r="R359">
        <v>4</v>
      </c>
      <c r="S359">
        <v>60</v>
      </c>
      <c r="T359">
        <v>2</v>
      </c>
      <c r="U359">
        <v>280</v>
      </c>
      <c r="V359">
        <v>40</v>
      </c>
      <c r="W359">
        <v>9.2999999999999999E-2</v>
      </c>
      <c r="X359">
        <f>SUM(IF(D359=[1]analysis!$C$6,1,0),X358)</f>
        <v>5</v>
      </c>
    </row>
    <row r="360" spans="1:24" x14ac:dyDescent="0.25">
      <c r="A360" t="s">
        <v>2</v>
      </c>
      <c r="B360" t="s">
        <v>24</v>
      </c>
      <c r="C360" s="25">
        <v>41794</v>
      </c>
      <c r="D360" t="s">
        <v>37</v>
      </c>
      <c r="E360" s="1">
        <v>0.625</v>
      </c>
      <c r="F360">
        <v>36.342944000000003</v>
      </c>
      <c r="G360">
        <v>76.216138999999998</v>
      </c>
      <c r="H360" s="21">
        <v>1.8</v>
      </c>
      <c r="I360">
        <v>21.76</v>
      </c>
      <c r="J360">
        <v>5.4</v>
      </c>
      <c r="K360" s="29">
        <v>25</v>
      </c>
      <c r="L360">
        <v>30</v>
      </c>
      <c r="M360">
        <v>8</v>
      </c>
      <c r="N360">
        <v>7</v>
      </c>
      <c r="O360">
        <v>7.5</v>
      </c>
      <c r="P360">
        <v>5</v>
      </c>
      <c r="Q360">
        <v>5</v>
      </c>
      <c r="R360">
        <v>5</v>
      </c>
      <c r="S360">
        <v>60</v>
      </c>
      <c r="T360">
        <v>6</v>
      </c>
      <c r="U360">
        <v>260</v>
      </c>
      <c r="V360">
        <v>40</v>
      </c>
      <c r="W360">
        <v>9.8000000000000004E-2</v>
      </c>
      <c r="X360">
        <f>SUM(IF(D360=[1]analysis!$C$6,1,0),X359)</f>
        <v>5</v>
      </c>
    </row>
    <row r="361" spans="1:24" x14ac:dyDescent="0.25">
      <c r="A361" t="s">
        <v>2</v>
      </c>
      <c r="B361" t="s">
        <v>24</v>
      </c>
      <c r="C361" s="25">
        <v>41794</v>
      </c>
      <c r="D361" t="s">
        <v>38</v>
      </c>
      <c r="E361" s="1">
        <v>0.62708333333333333</v>
      </c>
      <c r="F361">
        <v>36.336582999999997</v>
      </c>
      <c r="G361">
        <v>76.217139000000003</v>
      </c>
      <c r="H361" s="21">
        <v>2.2999999999999998</v>
      </c>
      <c r="I361">
        <v>27.81</v>
      </c>
      <c r="J361">
        <v>5.8</v>
      </c>
      <c r="K361" s="29">
        <v>25</v>
      </c>
      <c r="L361">
        <v>30</v>
      </c>
      <c r="M361">
        <v>7</v>
      </c>
      <c r="N361">
        <v>7</v>
      </c>
      <c r="O361">
        <v>7</v>
      </c>
      <c r="P361">
        <v>4</v>
      </c>
      <c r="Q361">
        <v>5</v>
      </c>
      <c r="R361">
        <v>4.5</v>
      </c>
      <c r="S361">
        <v>60</v>
      </c>
      <c r="T361">
        <v>2</v>
      </c>
      <c r="U361">
        <v>150</v>
      </c>
      <c r="V361">
        <v>40</v>
      </c>
      <c r="W361">
        <v>9.1999999999999998E-2</v>
      </c>
      <c r="X361">
        <f>SUM(IF(D361=[1]analysis!$C$6,1,0),X360)</f>
        <v>5</v>
      </c>
    </row>
    <row r="362" spans="1:24" x14ac:dyDescent="0.25">
      <c r="A362" t="s">
        <v>2</v>
      </c>
      <c r="B362" t="s">
        <v>24</v>
      </c>
      <c r="C362" s="25">
        <v>41794</v>
      </c>
      <c r="D362" t="s">
        <v>39</v>
      </c>
      <c r="E362" s="1">
        <v>0.6333333333333333</v>
      </c>
      <c r="F362">
        <v>36.327972000000003</v>
      </c>
      <c r="G362">
        <v>76.21575</v>
      </c>
      <c r="H362" s="21">
        <v>2</v>
      </c>
      <c r="I362">
        <v>24.99</v>
      </c>
      <c r="J362">
        <v>5.6</v>
      </c>
      <c r="K362" s="29">
        <v>27</v>
      </c>
      <c r="L362">
        <v>26</v>
      </c>
      <c r="M362">
        <v>7</v>
      </c>
      <c r="N362">
        <v>7</v>
      </c>
      <c r="O362">
        <v>7</v>
      </c>
      <c r="P362">
        <v>4</v>
      </c>
      <c r="Q362">
        <v>3</v>
      </c>
      <c r="R362">
        <v>3.5</v>
      </c>
      <c r="S362">
        <v>70</v>
      </c>
      <c r="T362">
        <v>9</v>
      </c>
      <c r="U362">
        <v>180</v>
      </c>
      <c r="V362">
        <v>50</v>
      </c>
      <c r="W362">
        <v>0.10299999999999999</v>
      </c>
      <c r="X362">
        <f>SUM(IF(D362=[1]analysis!$C$6,1,0),X361)</f>
        <v>5</v>
      </c>
    </row>
    <row r="363" spans="1:24" x14ac:dyDescent="0.25">
      <c r="A363" t="s">
        <v>2</v>
      </c>
      <c r="B363" t="s">
        <v>24</v>
      </c>
      <c r="C363" s="25">
        <v>41794</v>
      </c>
      <c r="D363" t="s">
        <v>40</v>
      </c>
      <c r="E363" s="1">
        <v>0.63611111111111118</v>
      </c>
      <c r="F363">
        <v>36.327722000000001</v>
      </c>
      <c r="G363">
        <v>76.205083000000002</v>
      </c>
      <c r="H363" s="21">
        <v>2.5</v>
      </c>
      <c r="I363">
        <v>31.74</v>
      </c>
      <c r="J363">
        <v>6.3</v>
      </c>
      <c r="K363" s="29">
        <v>28</v>
      </c>
      <c r="L363">
        <v>25</v>
      </c>
      <c r="M363">
        <v>10</v>
      </c>
      <c r="N363">
        <v>8</v>
      </c>
      <c r="O363">
        <v>9</v>
      </c>
      <c r="P363">
        <v>4</v>
      </c>
      <c r="Q363">
        <v>3</v>
      </c>
      <c r="R363">
        <v>3.5</v>
      </c>
      <c r="S363">
        <v>70</v>
      </c>
      <c r="T363">
        <v>4</v>
      </c>
      <c r="U363">
        <v>180</v>
      </c>
      <c r="V363">
        <v>50</v>
      </c>
      <c r="W363">
        <v>0.108</v>
      </c>
      <c r="X363">
        <f>SUM(IF(D363=[1]analysis!$C$6,1,0),X362)</f>
        <v>5</v>
      </c>
    </row>
    <row r="364" spans="1:24" x14ac:dyDescent="0.25">
      <c r="A364" t="s">
        <v>2</v>
      </c>
      <c r="B364" t="s">
        <v>24</v>
      </c>
      <c r="C364" s="25">
        <v>41794</v>
      </c>
      <c r="D364" t="s">
        <v>41</v>
      </c>
      <c r="E364" s="1">
        <v>0.63958333333333328</v>
      </c>
      <c r="F364">
        <v>36.327888999999999</v>
      </c>
      <c r="G364">
        <v>76.193583000000004</v>
      </c>
      <c r="H364" s="21">
        <v>2.7</v>
      </c>
      <c r="I364">
        <v>33.19</v>
      </c>
      <c r="J364">
        <v>6</v>
      </c>
      <c r="K364" s="29">
        <v>26</v>
      </c>
      <c r="L364">
        <v>25</v>
      </c>
      <c r="M364">
        <v>8</v>
      </c>
      <c r="N364">
        <v>8</v>
      </c>
      <c r="O364">
        <v>8</v>
      </c>
      <c r="P364">
        <v>5</v>
      </c>
      <c r="Q364">
        <v>4</v>
      </c>
      <c r="R364">
        <v>4.5</v>
      </c>
      <c r="S364">
        <v>90</v>
      </c>
      <c r="T364">
        <v>0</v>
      </c>
      <c r="U364">
        <v>0</v>
      </c>
      <c r="V364">
        <v>60</v>
      </c>
      <c r="W364">
        <v>0.13500000000000001</v>
      </c>
      <c r="X364">
        <f>SUM(IF(D364=[1]analysis!$C$6,1,0),X363)</f>
        <v>5</v>
      </c>
    </row>
    <row r="365" spans="1:24" x14ac:dyDescent="0.25">
      <c r="A365" t="s">
        <v>2</v>
      </c>
      <c r="B365" t="s">
        <v>24</v>
      </c>
      <c r="C365" s="25">
        <v>41794</v>
      </c>
      <c r="D365" t="s">
        <v>42</v>
      </c>
      <c r="E365" s="1">
        <v>0.64236111111111105</v>
      </c>
      <c r="F365">
        <v>36.324388999999996</v>
      </c>
      <c r="G365">
        <v>76.184972000000002</v>
      </c>
      <c r="H365" s="21">
        <v>3.3</v>
      </c>
      <c r="I365">
        <v>41.24</v>
      </c>
      <c r="J365">
        <v>6.2</v>
      </c>
      <c r="K365" s="29">
        <v>27</v>
      </c>
      <c r="L365">
        <v>25</v>
      </c>
      <c r="M365">
        <v>9</v>
      </c>
      <c r="N365">
        <v>8</v>
      </c>
      <c r="O365">
        <v>8.5</v>
      </c>
      <c r="P365">
        <v>5</v>
      </c>
      <c r="Q365">
        <v>5</v>
      </c>
      <c r="R365">
        <v>5</v>
      </c>
      <c r="S365">
        <v>130</v>
      </c>
      <c r="T365">
        <v>0</v>
      </c>
      <c r="U365">
        <v>0</v>
      </c>
      <c r="V365">
        <v>90</v>
      </c>
      <c r="W365">
        <v>0.19900000000000001</v>
      </c>
      <c r="X365">
        <f>SUM(IF(D365=[1]analysis!$C$6,1,0),X364)</f>
        <v>5</v>
      </c>
    </row>
    <row r="366" spans="1:24" x14ac:dyDescent="0.25">
      <c r="A366" t="s">
        <v>2</v>
      </c>
      <c r="B366" t="s">
        <v>24</v>
      </c>
      <c r="C366" s="25">
        <v>41794</v>
      </c>
      <c r="D366" t="s">
        <v>43</v>
      </c>
      <c r="E366" s="1">
        <v>0.64583333333333337</v>
      </c>
      <c r="F366">
        <v>36.317138999999997</v>
      </c>
      <c r="G366">
        <v>76.183499999999995</v>
      </c>
      <c r="H366" s="21">
        <v>3.7</v>
      </c>
      <c r="I366">
        <v>46.98</v>
      </c>
      <c r="J366">
        <v>6.5</v>
      </c>
      <c r="K366" s="29">
        <v>28</v>
      </c>
      <c r="L366">
        <v>25</v>
      </c>
      <c r="M366">
        <v>10</v>
      </c>
      <c r="N366">
        <v>9</v>
      </c>
      <c r="O366">
        <v>9.5</v>
      </c>
      <c r="P366">
        <v>4</v>
      </c>
      <c r="Q366">
        <v>6</v>
      </c>
      <c r="R366">
        <v>5</v>
      </c>
      <c r="S366">
        <v>210</v>
      </c>
      <c r="T366">
        <v>0</v>
      </c>
      <c r="U366">
        <v>0</v>
      </c>
      <c r="V366">
        <v>150</v>
      </c>
      <c r="W366">
        <v>0.309</v>
      </c>
      <c r="X366">
        <f>SUM(IF(D366=[1]analysis!$C$6,1,0),X365)</f>
        <v>5</v>
      </c>
    </row>
    <row r="367" spans="1:24" x14ac:dyDescent="0.25">
      <c r="A367" t="s">
        <v>2</v>
      </c>
      <c r="B367" t="s">
        <v>24</v>
      </c>
      <c r="C367" s="25">
        <v>41794</v>
      </c>
      <c r="D367" t="s">
        <v>44</v>
      </c>
      <c r="E367" s="1">
        <v>0.65277777777777779</v>
      </c>
      <c r="F367">
        <v>36.315972000000002</v>
      </c>
      <c r="G367">
        <v>76.194166999999993</v>
      </c>
      <c r="H367" s="21">
        <v>3.4</v>
      </c>
      <c r="I367">
        <v>42.49</v>
      </c>
      <c r="J367">
        <v>6.4</v>
      </c>
      <c r="K367" s="29">
        <v>27</v>
      </c>
      <c r="L367">
        <v>24</v>
      </c>
      <c r="M367">
        <v>10</v>
      </c>
      <c r="N367">
        <v>10</v>
      </c>
      <c r="O367">
        <v>10</v>
      </c>
      <c r="P367">
        <v>5</v>
      </c>
      <c r="Q367">
        <v>6</v>
      </c>
      <c r="R367">
        <v>5.5</v>
      </c>
      <c r="S367">
        <v>240</v>
      </c>
      <c r="T367">
        <v>4</v>
      </c>
      <c r="U367">
        <v>130</v>
      </c>
      <c r="V367">
        <v>170</v>
      </c>
      <c r="W367">
        <v>0.35499999999999998</v>
      </c>
      <c r="X367">
        <f>SUM(IF(D367=[1]analysis!$C$6,1,0),X366)</f>
        <v>5</v>
      </c>
    </row>
    <row r="368" spans="1:24" x14ac:dyDescent="0.25">
      <c r="A368" t="s">
        <v>2</v>
      </c>
      <c r="B368" t="s">
        <v>24</v>
      </c>
      <c r="C368" s="25">
        <v>41794</v>
      </c>
      <c r="D368" t="s">
        <v>45</v>
      </c>
      <c r="E368" s="1">
        <v>0.65486111111111112</v>
      </c>
      <c r="F368">
        <v>36.315055999999998</v>
      </c>
      <c r="G368">
        <v>76.200083000000006</v>
      </c>
      <c r="H368" s="21">
        <v>10.8</v>
      </c>
      <c r="I368">
        <v>137.12</v>
      </c>
      <c r="J368">
        <v>5.9</v>
      </c>
      <c r="K368" s="29">
        <v>28</v>
      </c>
      <c r="L368">
        <v>24</v>
      </c>
      <c r="M368">
        <v>10</v>
      </c>
      <c r="N368">
        <v>9</v>
      </c>
      <c r="O368">
        <v>9.5</v>
      </c>
      <c r="P368">
        <v>5</v>
      </c>
      <c r="Q368">
        <v>4</v>
      </c>
      <c r="R368">
        <v>4.5</v>
      </c>
      <c r="S368">
        <v>280</v>
      </c>
      <c r="T368">
        <v>4</v>
      </c>
      <c r="U368">
        <v>90</v>
      </c>
      <c r="V368">
        <v>200</v>
      </c>
      <c r="W368">
        <v>0.40200000000000002</v>
      </c>
      <c r="X368">
        <f>SUM(IF(D368=[1]analysis!$C$6,1,0),X367)</f>
        <v>5</v>
      </c>
    </row>
    <row r="369" spans="1:24" x14ac:dyDescent="0.25">
      <c r="A369" t="s">
        <v>2</v>
      </c>
      <c r="B369" t="s">
        <v>24</v>
      </c>
      <c r="C369" s="25">
        <v>41794</v>
      </c>
      <c r="D369" t="s">
        <v>46</v>
      </c>
      <c r="E369" s="1">
        <v>0.65625</v>
      </c>
      <c r="F369">
        <v>36.306471999999999</v>
      </c>
      <c r="G369">
        <v>76.202083000000002</v>
      </c>
      <c r="H369" s="21">
        <v>7.5</v>
      </c>
      <c r="I369">
        <v>90.67</v>
      </c>
      <c r="J369">
        <v>5.5</v>
      </c>
      <c r="K369" s="29">
        <v>25</v>
      </c>
      <c r="L369">
        <v>24</v>
      </c>
      <c r="M369">
        <v>11</v>
      </c>
      <c r="N369">
        <v>12</v>
      </c>
      <c r="O369">
        <v>11.5</v>
      </c>
      <c r="P369">
        <v>7</v>
      </c>
      <c r="Q369">
        <v>8</v>
      </c>
      <c r="R369">
        <v>7.5</v>
      </c>
      <c r="S369">
        <v>320</v>
      </c>
      <c r="T369">
        <v>6</v>
      </c>
      <c r="U369">
        <v>45</v>
      </c>
      <c r="V369">
        <v>230</v>
      </c>
      <c r="W369">
        <v>0.46300000000000002</v>
      </c>
      <c r="X369">
        <f>SUM(IF(D369=[1]analysis!$C$6,1,0),X368)</f>
        <v>5</v>
      </c>
    </row>
    <row r="370" spans="1:24" x14ac:dyDescent="0.25">
      <c r="A370" t="s">
        <v>2</v>
      </c>
      <c r="B370" t="s">
        <v>24</v>
      </c>
      <c r="C370" s="25">
        <v>41794</v>
      </c>
      <c r="D370" t="s">
        <v>47</v>
      </c>
      <c r="E370" s="1">
        <v>0.66111111111111109</v>
      </c>
      <c r="F370">
        <v>36.305332999999997</v>
      </c>
      <c r="G370">
        <v>76.205888999999999</v>
      </c>
      <c r="H370" s="21">
        <v>9.1</v>
      </c>
      <c r="I370">
        <v>111.87</v>
      </c>
      <c r="J370">
        <v>6.2</v>
      </c>
      <c r="K370" s="29">
        <v>26</v>
      </c>
      <c r="L370">
        <v>24</v>
      </c>
      <c r="M370">
        <v>11</v>
      </c>
      <c r="N370">
        <v>10</v>
      </c>
      <c r="O370">
        <v>10.5</v>
      </c>
      <c r="P370">
        <v>7</v>
      </c>
      <c r="Q370">
        <v>5</v>
      </c>
      <c r="R370">
        <v>6</v>
      </c>
      <c r="S370">
        <v>320</v>
      </c>
      <c r="T370">
        <v>5</v>
      </c>
      <c r="U370">
        <v>110</v>
      </c>
      <c r="V370">
        <v>230</v>
      </c>
      <c r="W370">
        <v>0.46300000000000002</v>
      </c>
      <c r="X370">
        <f>SUM(IF(D370=[1]analysis!$C$6,1,0),X369)</f>
        <v>5</v>
      </c>
    </row>
    <row r="371" spans="1:24" s="6" customFormat="1" ht="15.75" customHeight="1" x14ac:dyDescent="0.25">
      <c r="A371" t="s">
        <v>2</v>
      </c>
      <c r="B371" t="s">
        <v>24</v>
      </c>
      <c r="C371" s="25">
        <v>41794</v>
      </c>
      <c r="D371" t="s">
        <v>48</v>
      </c>
      <c r="E371" s="1">
        <v>0.66388888888888886</v>
      </c>
      <c r="F371">
        <v>36.304361</v>
      </c>
      <c r="G371">
        <v>76.211332999999996</v>
      </c>
      <c r="H371" s="21">
        <v>8</v>
      </c>
      <c r="I371">
        <v>101.57</v>
      </c>
      <c r="J371">
        <v>5.8</v>
      </c>
      <c r="K371" s="29">
        <v>28</v>
      </c>
      <c r="L371">
        <v>24</v>
      </c>
      <c r="M371">
        <v>10</v>
      </c>
      <c r="N371">
        <v>10</v>
      </c>
      <c r="O371">
        <v>10</v>
      </c>
      <c r="P371">
        <v>5</v>
      </c>
      <c r="Q371">
        <v>6</v>
      </c>
      <c r="R371">
        <v>5.5</v>
      </c>
      <c r="S371">
        <v>320</v>
      </c>
      <c r="T371">
        <v>6</v>
      </c>
      <c r="U371">
        <v>135</v>
      </c>
      <c r="V371">
        <v>230</v>
      </c>
      <c r="W371">
        <v>0.46100000000000002</v>
      </c>
      <c r="X371">
        <f>SUM(IF(D371=[1]analysis!$C$6,1,0),X370)</f>
        <v>5</v>
      </c>
    </row>
    <row r="372" spans="1:24" s="6" customFormat="1" ht="15.75" customHeight="1" x14ac:dyDescent="0.25">
      <c r="A372" t="s">
        <v>2</v>
      </c>
      <c r="B372" t="s">
        <v>24</v>
      </c>
      <c r="C372" s="25">
        <v>41794</v>
      </c>
      <c r="D372" t="s">
        <v>49</v>
      </c>
      <c r="E372" s="1">
        <v>0.66666666666666663</v>
      </c>
      <c r="F372">
        <v>36.302638999999999</v>
      </c>
      <c r="G372">
        <v>76.216082999999998</v>
      </c>
      <c r="H372" s="21">
        <v>8</v>
      </c>
      <c r="I372">
        <v>101.57</v>
      </c>
      <c r="J372">
        <v>6.1</v>
      </c>
      <c r="K372" s="29">
        <v>28</v>
      </c>
      <c r="L372">
        <v>25</v>
      </c>
      <c r="M372">
        <v>10</v>
      </c>
      <c r="N372">
        <v>11</v>
      </c>
      <c r="O372">
        <v>10.5</v>
      </c>
      <c r="P372">
        <v>7</v>
      </c>
      <c r="Q372">
        <v>6</v>
      </c>
      <c r="R372">
        <v>6.5</v>
      </c>
      <c r="S372">
        <v>300</v>
      </c>
      <c r="T372">
        <v>4</v>
      </c>
      <c r="U372">
        <v>135</v>
      </c>
      <c r="V372">
        <v>210</v>
      </c>
      <c r="W372">
        <v>0.438</v>
      </c>
      <c r="X372">
        <f>SUM(IF(D372=[1]analysis!$C$6,1,0),X371)</f>
        <v>5</v>
      </c>
    </row>
    <row r="373" spans="1:24" s="6" customFormat="1" ht="15.75" customHeight="1" x14ac:dyDescent="0.25">
      <c r="A373" t="s">
        <v>2</v>
      </c>
      <c r="B373" t="s">
        <v>24</v>
      </c>
      <c r="C373" s="25">
        <v>41794</v>
      </c>
      <c r="D373" t="s">
        <v>50</v>
      </c>
      <c r="E373" s="1">
        <v>0.67013888888888884</v>
      </c>
      <c r="F373">
        <v>36.299694000000002</v>
      </c>
      <c r="G373">
        <v>76.217519999999993</v>
      </c>
      <c r="H373" s="21">
        <v>8.4</v>
      </c>
      <c r="I373">
        <v>108.32</v>
      </c>
      <c r="J373">
        <v>6.3</v>
      </c>
      <c r="K373" s="29">
        <v>29</v>
      </c>
      <c r="L373">
        <v>24</v>
      </c>
      <c r="M373">
        <v>12</v>
      </c>
      <c r="N373">
        <v>11</v>
      </c>
      <c r="O373">
        <v>11.5</v>
      </c>
      <c r="P373">
        <v>7</v>
      </c>
      <c r="Q373">
        <v>7</v>
      </c>
      <c r="R373">
        <v>7</v>
      </c>
      <c r="S373">
        <v>320</v>
      </c>
      <c r="T373">
        <v>8</v>
      </c>
      <c r="U373">
        <v>135</v>
      </c>
      <c r="V373">
        <v>230</v>
      </c>
      <c r="W373">
        <v>0.46300000000000002</v>
      </c>
      <c r="X373">
        <f>SUM(IF(D373=[1]analysis!$C$6,1,0),X372)</f>
        <v>5</v>
      </c>
    </row>
    <row r="374" spans="1:24" s="6" customFormat="1" ht="15.75" customHeight="1" x14ac:dyDescent="0.25">
      <c r="A374" t="s">
        <v>2</v>
      </c>
      <c r="B374" t="s">
        <v>24</v>
      </c>
      <c r="C374" s="25">
        <v>41794</v>
      </c>
      <c r="D374" t="s">
        <v>51</v>
      </c>
      <c r="E374" s="1">
        <v>0.36458333333333331</v>
      </c>
      <c r="F374">
        <v>36.296472000000001</v>
      </c>
      <c r="G374">
        <v>76.217832999999999</v>
      </c>
      <c r="H374" s="21">
        <v>4</v>
      </c>
      <c r="I374">
        <v>47.5</v>
      </c>
      <c r="J374">
        <v>6.6</v>
      </c>
      <c r="K374" s="29">
        <v>24</v>
      </c>
      <c r="L374">
        <v>27.8</v>
      </c>
      <c r="M374">
        <v>14</v>
      </c>
      <c r="N374">
        <v>14</v>
      </c>
      <c r="O374">
        <v>14</v>
      </c>
      <c r="P374">
        <v>12</v>
      </c>
      <c r="Q374">
        <v>6</v>
      </c>
      <c r="R374">
        <v>9</v>
      </c>
      <c r="S374">
        <v>320</v>
      </c>
      <c r="T374">
        <v>0</v>
      </c>
      <c r="U374">
        <v>0</v>
      </c>
      <c r="V374">
        <v>230</v>
      </c>
      <c r="W374">
        <v>0.46300000000000002</v>
      </c>
      <c r="X374">
        <f>SUM(IF(D374=[1]analysis!$C$6,1,0),X373)</f>
        <v>5</v>
      </c>
    </row>
    <row r="375" spans="1:24" s="6" customFormat="1" ht="15.75" customHeight="1" x14ac:dyDescent="0.25">
      <c r="A375" t="s">
        <v>2</v>
      </c>
      <c r="B375" t="s">
        <v>24</v>
      </c>
      <c r="C375" s="25">
        <v>41794</v>
      </c>
      <c r="D375" t="s">
        <v>52</v>
      </c>
      <c r="E375" s="1">
        <v>0.55902777777777779</v>
      </c>
      <c r="F375">
        <v>36.290444000000001</v>
      </c>
      <c r="G375">
        <v>76.180638999999999</v>
      </c>
      <c r="H375" s="21">
        <v>5</v>
      </c>
      <c r="I375">
        <v>60.45</v>
      </c>
      <c r="J375">
        <v>7.1</v>
      </c>
      <c r="K375" s="29">
        <v>25</v>
      </c>
      <c r="L375">
        <v>35</v>
      </c>
      <c r="M375">
        <v>21</v>
      </c>
      <c r="N375">
        <v>21</v>
      </c>
      <c r="O375">
        <v>21</v>
      </c>
      <c r="P375">
        <v>10</v>
      </c>
      <c r="Q375">
        <v>11</v>
      </c>
      <c r="R375">
        <v>10.5</v>
      </c>
      <c r="S375">
        <v>670</v>
      </c>
      <c r="T375">
        <v>4</v>
      </c>
      <c r="U375">
        <v>130</v>
      </c>
      <c r="V375">
        <v>480</v>
      </c>
      <c r="W375">
        <v>0.96699999999999997</v>
      </c>
      <c r="X375">
        <f>SUM(IF(D375=[1]analysis!$C$6,1,0),X374)</f>
        <v>5</v>
      </c>
    </row>
    <row r="376" spans="1:24" s="6" customFormat="1" ht="15.75" customHeight="1" x14ac:dyDescent="0.25">
      <c r="A376" t="s">
        <v>2</v>
      </c>
      <c r="B376" t="s">
        <v>24</v>
      </c>
      <c r="C376" s="25">
        <v>41794</v>
      </c>
      <c r="D376" t="s">
        <v>53</v>
      </c>
      <c r="E376" s="1">
        <v>0.54999999999999993</v>
      </c>
      <c r="F376">
        <v>36.279806000000001</v>
      </c>
      <c r="G376">
        <v>76.150361000000004</v>
      </c>
      <c r="H376" s="21">
        <v>0.8</v>
      </c>
      <c r="I376">
        <v>9.67</v>
      </c>
      <c r="J376">
        <v>7.4</v>
      </c>
      <c r="K376" s="29">
        <v>25</v>
      </c>
      <c r="L376">
        <v>31</v>
      </c>
      <c r="M376">
        <v>18</v>
      </c>
      <c r="N376">
        <v>18</v>
      </c>
      <c r="O376">
        <v>18</v>
      </c>
      <c r="P376">
        <v>11</v>
      </c>
      <c r="Q376">
        <v>12</v>
      </c>
      <c r="R376">
        <v>11.5</v>
      </c>
      <c r="S376">
        <v>1210</v>
      </c>
      <c r="T376">
        <v>3</v>
      </c>
      <c r="U376">
        <v>130</v>
      </c>
      <c r="V376">
        <v>860</v>
      </c>
      <c r="W376">
        <v>1.736</v>
      </c>
      <c r="X376">
        <f>SUM(IF(D376=[1]analysis!$C$6,1,0),X375)</f>
        <v>5</v>
      </c>
    </row>
    <row r="377" spans="1:24" s="6" customFormat="1" ht="15.75" customHeight="1" x14ac:dyDescent="0.25">
      <c r="A377" t="s">
        <v>2</v>
      </c>
      <c r="B377" t="s">
        <v>24</v>
      </c>
      <c r="C377" s="25">
        <v>41794</v>
      </c>
      <c r="D377" t="s">
        <v>54</v>
      </c>
      <c r="E377" s="1">
        <v>0.51250000000000007</v>
      </c>
      <c r="F377">
        <v>36.257722000000001</v>
      </c>
      <c r="G377">
        <v>76.116692</v>
      </c>
      <c r="H377" s="21">
        <v>8.1999999999999993</v>
      </c>
      <c r="I377">
        <v>100.81</v>
      </c>
      <c r="J377">
        <v>7.5</v>
      </c>
      <c r="K377" s="29">
        <v>26</v>
      </c>
      <c r="L377">
        <v>30</v>
      </c>
      <c r="M377">
        <v>29</v>
      </c>
      <c r="N377">
        <v>31</v>
      </c>
      <c r="O377">
        <v>30</v>
      </c>
      <c r="P377">
        <v>14</v>
      </c>
      <c r="Q377">
        <v>16</v>
      </c>
      <c r="R377">
        <v>15</v>
      </c>
      <c r="S377">
        <v>1520</v>
      </c>
      <c r="T377">
        <v>2</v>
      </c>
      <c r="U377">
        <v>130</v>
      </c>
      <c r="V377">
        <v>1090</v>
      </c>
      <c r="W377">
        <v>2.19</v>
      </c>
      <c r="X377">
        <f>SUM(IF(D377=[1]analysis!$C$6,1,0),X376)</f>
        <v>5</v>
      </c>
    </row>
    <row r="378" spans="1:24" s="6" customFormat="1" ht="15.75" customHeight="1" x14ac:dyDescent="0.25">
      <c r="A378" t="s">
        <v>2</v>
      </c>
      <c r="B378" t="s">
        <v>24</v>
      </c>
      <c r="C378" s="25">
        <v>41794</v>
      </c>
      <c r="D378" t="s">
        <v>55</v>
      </c>
      <c r="E378" s="1">
        <v>0.50624999999999998</v>
      </c>
      <c r="F378">
        <v>36.232138999999997</v>
      </c>
      <c r="G378">
        <v>76.099417000000003</v>
      </c>
      <c r="H378" s="21">
        <v>8</v>
      </c>
      <c r="I378">
        <v>98.35</v>
      </c>
      <c r="J378">
        <v>7.4</v>
      </c>
      <c r="K378" s="29">
        <v>26</v>
      </c>
      <c r="L378">
        <v>28</v>
      </c>
      <c r="M378">
        <v>30</v>
      </c>
      <c r="N378">
        <v>30</v>
      </c>
      <c r="O378">
        <v>30</v>
      </c>
      <c r="P378">
        <v>16</v>
      </c>
      <c r="Q378">
        <v>14</v>
      </c>
      <c r="R378">
        <v>15</v>
      </c>
      <c r="S378">
        <v>1750</v>
      </c>
      <c r="T378">
        <v>4</v>
      </c>
      <c r="U378">
        <v>130</v>
      </c>
      <c r="V378">
        <v>1250</v>
      </c>
      <c r="W378">
        <v>2.5099999999999998</v>
      </c>
      <c r="X378">
        <f>SUM(IF(D378=[1]analysis!$C$6,1,0),X377)</f>
        <v>5</v>
      </c>
    </row>
    <row r="379" spans="1:24" s="6" customFormat="1" ht="15.75" customHeight="1" x14ac:dyDescent="0.25">
      <c r="A379" t="s">
        <v>2</v>
      </c>
      <c r="B379" t="s">
        <v>14</v>
      </c>
      <c r="C379" s="25">
        <v>41792</v>
      </c>
      <c r="D379" t="s">
        <v>15</v>
      </c>
      <c r="E379" s="1">
        <v>0.36805555555555558</v>
      </c>
      <c r="F379">
        <v>36.309750000000001</v>
      </c>
      <c r="G379">
        <v>76.130860999999996</v>
      </c>
      <c r="H379" s="21">
        <v>0.2</v>
      </c>
      <c r="I379">
        <v>2.25</v>
      </c>
      <c r="J379">
        <v>6.8</v>
      </c>
      <c r="K379" s="29">
        <v>21</v>
      </c>
      <c r="L379">
        <v>20.5</v>
      </c>
      <c r="M379">
        <v>14</v>
      </c>
      <c r="N379">
        <v>15</v>
      </c>
      <c r="O379">
        <v>14.5</v>
      </c>
      <c r="P379">
        <v>8</v>
      </c>
      <c r="Q379">
        <v>11</v>
      </c>
      <c r="R379">
        <v>9.5</v>
      </c>
      <c r="S379">
        <v>550</v>
      </c>
      <c r="T379">
        <v>0</v>
      </c>
      <c r="U379">
        <v>0</v>
      </c>
      <c r="V379">
        <v>400</v>
      </c>
      <c r="W379">
        <v>0.79800000000000004</v>
      </c>
      <c r="X379">
        <f>SUM(IF(D379=[1]analysis!$C$6,1,0),X378)</f>
        <v>5</v>
      </c>
    </row>
    <row r="380" spans="1:24" s="6" customFormat="1" ht="15.75" customHeight="1" x14ac:dyDescent="0.25">
      <c r="A380" t="s">
        <v>2</v>
      </c>
      <c r="B380" t="s">
        <v>14</v>
      </c>
      <c r="C380" s="25">
        <v>41792</v>
      </c>
      <c r="D380" t="s">
        <v>16</v>
      </c>
      <c r="E380" s="1">
        <v>0.3888888888888889</v>
      </c>
      <c r="F380">
        <v>36.305250000000001</v>
      </c>
      <c r="G380">
        <v>76.130167</v>
      </c>
      <c r="H380" s="21">
        <v>0.4</v>
      </c>
      <c r="I380">
        <v>4.49</v>
      </c>
      <c r="J380">
        <v>6.8</v>
      </c>
      <c r="K380" s="29">
        <v>21</v>
      </c>
      <c r="L380">
        <v>22.3</v>
      </c>
      <c r="M380">
        <v>25</v>
      </c>
      <c r="N380">
        <v>25</v>
      </c>
      <c r="O380">
        <v>25</v>
      </c>
      <c r="P380">
        <v>14</v>
      </c>
      <c r="Q380">
        <v>10</v>
      </c>
      <c r="R380">
        <v>12</v>
      </c>
      <c r="S380">
        <v>920</v>
      </c>
      <c r="T380">
        <v>0</v>
      </c>
      <c r="U380">
        <v>0</v>
      </c>
      <c r="V380">
        <v>650</v>
      </c>
      <c r="W380">
        <v>1.32</v>
      </c>
      <c r="X380">
        <f>SUM(IF(D380=[1]analysis!$C$6,1,0),X379)</f>
        <v>5</v>
      </c>
    </row>
    <row r="381" spans="1:24" s="6" customFormat="1" ht="15.75" customHeight="1" x14ac:dyDescent="0.25">
      <c r="A381" t="s">
        <v>2</v>
      </c>
      <c r="B381" t="s">
        <v>14</v>
      </c>
      <c r="C381" s="25">
        <v>41792</v>
      </c>
      <c r="D381" t="s">
        <v>17</v>
      </c>
      <c r="E381" s="1">
        <v>0.40347222222222223</v>
      </c>
      <c r="F381">
        <v>36.300944000000001</v>
      </c>
      <c r="G381">
        <v>76.131900000000002</v>
      </c>
      <c r="H381" s="21">
        <v>0.7</v>
      </c>
      <c r="I381">
        <v>8.16</v>
      </c>
      <c r="J381">
        <v>6.7</v>
      </c>
      <c r="K381" s="29">
        <v>23</v>
      </c>
      <c r="L381">
        <v>23.6</v>
      </c>
      <c r="M381">
        <v>22</v>
      </c>
      <c r="N381">
        <v>22</v>
      </c>
      <c r="O381">
        <v>22</v>
      </c>
      <c r="P381">
        <v>11</v>
      </c>
      <c r="Q381">
        <v>7</v>
      </c>
      <c r="R381">
        <v>9</v>
      </c>
      <c r="S381">
        <v>1130</v>
      </c>
      <c r="T381">
        <v>0</v>
      </c>
      <c r="U381">
        <v>0</v>
      </c>
      <c r="V381">
        <v>810</v>
      </c>
      <c r="W381">
        <v>1.64</v>
      </c>
      <c r="X381">
        <f>SUM(IF(D381=[1]analysis!$C$6,1,0),X380)</f>
        <v>5</v>
      </c>
    </row>
    <row r="382" spans="1:24" s="6" customFormat="1" ht="15.75" customHeight="1" x14ac:dyDescent="0.25">
      <c r="A382" t="s">
        <v>2</v>
      </c>
      <c r="B382" t="s">
        <v>14</v>
      </c>
      <c r="C382" s="25">
        <v>41792</v>
      </c>
      <c r="D382" t="s">
        <v>18</v>
      </c>
      <c r="E382" s="1">
        <v>0.4152777777777778</v>
      </c>
      <c r="F382">
        <v>36.296388999999998</v>
      </c>
      <c r="G382">
        <v>76.134</v>
      </c>
      <c r="H382" s="21">
        <v>1.6</v>
      </c>
      <c r="I382">
        <v>18.649999999999999</v>
      </c>
      <c r="J382">
        <v>6.9</v>
      </c>
      <c r="K382" s="29">
        <v>23</v>
      </c>
      <c r="L382">
        <v>27.4</v>
      </c>
      <c r="M382">
        <v>17</v>
      </c>
      <c r="N382">
        <v>19</v>
      </c>
      <c r="O382">
        <v>18</v>
      </c>
      <c r="P382">
        <v>10</v>
      </c>
      <c r="Q382">
        <v>12</v>
      </c>
      <c r="R382">
        <v>11</v>
      </c>
      <c r="S382">
        <v>1240</v>
      </c>
      <c r="T382">
        <v>0</v>
      </c>
      <c r="U382">
        <v>0</v>
      </c>
      <c r="V382">
        <v>880</v>
      </c>
      <c r="W382">
        <v>1.774</v>
      </c>
      <c r="X382">
        <f>SUM(IF(D382=[1]analysis!$C$6,1,0),X381)</f>
        <v>5</v>
      </c>
    </row>
    <row r="383" spans="1:24" s="6" customFormat="1" ht="15.75" customHeight="1" x14ac:dyDescent="0.25">
      <c r="A383" t="s">
        <v>2</v>
      </c>
      <c r="B383" s="30" t="s">
        <v>56</v>
      </c>
      <c r="C383" s="31">
        <v>41452</v>
      </c>
      <c r="D383" s="30" t="s">
        <v>57</v>
      </c>
      <c r="E383" s="32">
        <v>0.40833333333333338</v>
      </c>
      <c r="F383" s="30">
        <v>36.350481000000002</v>
      </c>
      <c r="G383" s="30">
        <v>76.163855999999996</v>
      </c>
      <c r="H383" s="30">
        <v>0.7</v>
      </c>
      <c r="I383" s="30">
        <v>8.61</v>
      </c>
      <c r="J383" s="30">
        <v>6.9</v>
      </c>
      <c r="K383" s="30">
        <v>26</v>
      </c>
      <c r="L383" s="30">
        <v>28</v>
      </c>
      <c r="M383" s="30">
        <v>15</v>
      </c>
      <c r="N383" s="30">
        <v>14</v>
      </c>
      <c r="O383" s="30">
        <v>14.5</v>
      </c>
      <c r="P383" s="30">
        <v>5</v>
      </c>
      <c r="Q383" s="30">
        <v>4</v>
      </c>
      <c r="R383" s="30">
        <v>4.5</v>
      </c>
      <c r="S383" s="30">
        <v>640</v>
      </c>
      <c r="T383" s="30">
        <v>0</v>
      </c>
      <c r="U383" s="30">
        <v>0</v>
      </c>
      <c r="V383" s="30">
        <v>460</v>
      </c>
      <c r="W383" s="30">
        <v>0.92400000000000004</v>
      </c>
      <c r="X383" s="30">
        <f>SUM(IF(D383=[1]analysis!$C$6,1,0),X382)</f>
        <v>5</v>
      </c>
    </row>
    <row r="384" spans="1:24" s="6" customFormat="1" ht="15.75" customHeight="1" x14ac:dyDescent="0.25">
      <c r="A384" t="s">
        <v>2</v>
      </c>
      <c r="B384" t="s">
        <v>56</v>
      </c>
      <c r="C384" s="25">
        <v>41452</v>
      </c>
      <c r="D384" t="s">
        <v>58</v>
      </c>
      <c r="E384" s="1">
        <v>0.4201388888888889</v>
      </c>
      <c r="F384">
        <v>36.346221999999997</v>
      </c>
      <c r="G384">
        <v>76.162694000000002</v>
      </c>
      <c r="H384" s="21">
        <v>0.6</v>
      </c>
      <c r="I384">
        <v>7.5</v>
      </c>
      <c r="J384">
        <v>6.8</v>
      </c>
      <c r="K384" s="29">
        <v>27</v>
      </c>
      <c r="L384">
        <v>29</v>
      </c>
      <c r="M384">
        <v>21</v>
      </c>
      <c r="N384">
        <v>20</v>
      </c>
      <c r="O384">
        <v>20.5</v>
      </c>
      <c r="P384">
        <v>5</v>
      </c>
      <c r="Q384">
        <v>4</v>
      </c>
      <c r="R384">
        <v>4.5</v>
      </c>
      <c r="S384">
        <v>710</v>
      </c>
      <c r="T384">
        <v>0</v>
      </c>
      <c r="U384">
        <v>0</v>
      </c>
      <c r="V384">
        <v>510</v>
      </c>
      <c r="W384">
        <v>1.0269999999999999</v>
      </c>
      <c r="X384">
        <f>SUM(IF(D384=[1]analysis!$C$6,1,0),X383)</f>
        <v>5</v>
      </c>
    </row>
    <row r="385" spans="1:24" s="6" customFormat="1" ht="15.75" customHeight="1" x14ac:dyDescent="0.25">
      <c r="A385" t="s">
        <v>2</v>
      </c>
      <c r="B385" t="s">
        <v>56</v>
      </c>
      <c r="C385" s="25">
        <v>41452</v>
      </c>
      <c r="D385" t="s">
        <v>59</v>
      </c>
      <c r="E385" s="1">
        <v>0.43055555555555558</v>
      </c>
      <c r="F385">
        <v>36.342666999999999</v>
      </c>
      <c r="G385">
        <v>76.165082999999996</v>
      </c>
      <c r="H385" s="21">
        <v>1.1000000000000001</v>
      </c>
      <c r="I385">
        <v>13.52</v>
      </c>
      <c r="J385">
        <v>6.5</v>
      </c>
      <c r="K385" s="29">
        <v>26</v>
      </c>
      <c r="L385">
        <v>30</v>
      </c>
      <c r="M385">
        <v>19</v>
      </c>
      <c r="N385">
        <v>18</v>
      </c>
      <c r="O385">
        <v>18.5</v>
      </c>
      <c r="P385">
        <v>6</v>
      </c>
      <c r="Q385">
        <v>5</v>
      </c>
      <c r="R385">
        <v>5.5</v>
      </c>
      <c r="S385">
        <v>740</v>
      </c>
      <c r="T385">
        <v>0</v>
      </c>
      <c r="U385">
        <v>0</v>
      </c>
      <c r="V385">
        <v>530</v>
      </c>
      <c r="W385">
        <v>1.0609999999999999</v>
      </c>
      <c r="X385">
        <f>SUM(IF(D385=[1]analysis!$C$6,1,0),X384)</f>
        <v>5</v>
      </c>
    </row>
    <row r="386" spans="1:24" s="6" customFormat="1" ht="15.75" customHeight="1" x14ac:dyDescent="0.25">
      <c r="A386" t="s">
        <v>2</v>
      </c>
      <c r="B386" t="s">
        <v>56</v>
      </c>
      <c r="C386" s="25">
        <v>41452</v>
      </c>
      <c r="D386" t="s">
        <v>60</v>
      </c>
      <c r="E386" s="1">
        <v>0.4381944444444445</v>
      </c>
      <c r="F386">
        <v>36.339972000000003</v>
      </c>
      <c r="G386">
        <v>76.168694000000002</v>
      </c>
      <c r="H386" s="21">
        <v>1.6</v>
      </c>
      <c r="I386">
        <v>19.989999999999998</v>
      </c>
      <c r="J386">
        <v>6.6</v>
      </c>
      <c r="K386" s="29">
        <v>27</v>
      </c>
      <c r="L386">
        <v>28</v>
      </c>
      <c r="M386">
        <v>17</v>
      </c>
      <c r="N386">
        <v>16</v>
      </c>
      <c r="O386">
        <v>16.5</v>
      </c>
      <c r="P386">
        <v>5</v>
      </c>
      <c r="Q386">
        <v>4</v>
      </c>
      <c r="R386">
        <v>4.5</v>
      </c>
      <c r="S386">
        <v>750</v>
      </c>
      <c r="T386">
        <v>2.5</v>
      </c>
      <c r="U386">
        <v>210</v>
      </c>
      <c r="V386">
        <v>530</v>
      </c>
      <c r="W386">
        <v>1.075</v>
      </c>
      <c r="X386">
        <f>SUM(IF(D386=[1]analysis!$C$6,1,0),X385)</f>
        <v>5</v>
      </c>
    </row>
    <row r="387" spans="1:24" s="6" customFormat="1" ht="15.75" customHeight="1" x14ac:dyDescent="0.25">
      <c r="A387" t="s">
        <v>2</v>
      </c>
      <c r="B387" t="s">
        <v>56</v>
      </c>
      <c r="C387" s="25">
        <v>41452</v>
      </c>
      <c r="D387" t="s">
        <v>61</v>
      </c>
      <c r="E387" s="1">
        <v>0.44722222222222219</v>
      </c>
      <c r="F387">
        <v>36.337639000000003</v>
      </c>
      <c r="G387">
        <v>76.173028000000002</v>
      </c>
      <c r="H387" s="21">
        <v>2.2000000000000002</v>
      </c>
      <c r="I387">
        <v>27.49</v>
      </c>
      <c r="J387">
        <v>6.4</v>
      </c>
      <c r="K387" s="29">
        <v>27</v>
      </c>
      <c r="L387">
        <v>30</v>
      </c>
      <c r="M387">
        <v>23</v>
      </c>
      <c r="N387">
        <v>22</v>
      </c>
      <c r="O387">
        <v>22.5</v>
      </c>
      <c r="P387">
        <v>6</v>
      </c>
      <c r="Q387">
        <v>5</v>
      </c>
      <c r="R387">
        <v>5.5</v>
      </c>
      <c r="S387">
        <v>740</v>
      </c>
      <c r="T387">
        <v>8</v>
      </c>
      <c r="U387">
        <v>230</v>
      </c>
      <c r="V387">
        <v>520</v>
      </c>
      <c r="W387">
        <v>1.0589999999999999</v>
      </c>
      <c r="X387">
        <f>SUM(IF(D387=[1]analysis!$C$6,1,0),X386)</f>
        <v>5</v>
      </c>
    </row>
    <row r="388" spans="1:24" s="6" customFormat="1" ht="15.75" customHeight="1" x14ac:dyDescent="0.25">
      <c r="A388" t="s">
        <v>2</v>
      </c>
      <c r="B388" t="s">
        <v>56</v>
      </c>
      <c r="C388" s="25">
        <v>41452</v>
      </c>
      <c r="D388" t="s">
        <v>62</v>
      </c>
      <c r="E388" s="1">
        <v>0.45555555555555555</v>
      </c>
      <c r="F388">
        <v>36.334167000000001</v>
      </c>
      <c r="G388">
        <v>76.175749999999994</v>
      </c>
      <c r="H388" s="21">
        <v>2.9</v>
      </c>
      <c r="I388">
        <v>36.82</v>
      </c>
      <c r="J388">
        <v>6.8</v>
      </c>
      <c r="K388" s="29">
        <v>28</v>
      </c>
      <c r="L388">
        <v>32</v>
      </c>
      <c r="M388">
        <v>17</v>
      </c>
      <c r="N388">
        <v>16</v>
      </c>
      <c r="O388">
        <v>16.5</v>
      </c>
      <c r="P388">
        <v>4</v>
      </c>
      <c r="Q388">
        <v>0</v>
      </c>
      <c r="R388">
        <v>2</v>
      </c>
      <c r="S388">
        <v>740</v>
      </c>
      <c r="T388">
        <v>6.5</v>
      </c>
      <c r="U388">
        <v>230</v>
      </c>
      <c r="V388">
        <v>530</v>
      </c>
      <c r="W388">
        <v>1.069</v>
      </c>
      <c r="X388">
        <f>SUM(IF(D388=[1]analysis!$C$6,1,0),X387)</f>
        <v>5</v>
      </c>
    </row>
    <row r="389" spans="1:24" s="6" customFormat="1" ht="15.75" customHeight="1" x14ac:dyDescent="0.25">
      <c r="A389" t="s">
        <v>2</v>
      </c>
      <c r="B389" t="s">
        <v>56</v>
      </c>
      <c r="C389" s="25">
        <v>41452</v>
      </c>
      <c r="D389" t="s">
        <v>63</v>
      </c>
      <c r="E389" s="1">
        <v>0.47013888888888888</v>
      </c>
      <c r="F389">
        <v>36.332444000000002</v>
      </c>
      <c r="G389">
        <v>76.178721999999993</v>
      </c>
      <c r="H389" s="21">
        <v>3</v>
      </c>
      <c r="I389">
        <v>28.69</v>
      </c>
      <c r="J389">
        <v>6.6</v>
      </c>
      <c r="K389" s="29">
        <v>29</v>
      </c>
      <c r="L389">
        <v>32</v>
      </c>
      <c r="M389">
        <v>12</v>
      </c>
      <c r="N389">
        <v>11</v>
      </c>
      <c r="O389">
        <v>11.5</v>
      </c>
      <c r="P389">
        <v>5</v>
      </c>
      <c r="Q389">
        <v>4</v>
      </c>
      <c r="R389">
        <v>4.5</v>
      </c>
      <c r="S389">
        <v>730</v>
      </c>
      <c r="T389">
        <v>4.5</v>
      </c>
      <c r="U389">
        <v>240</v>
      </c>
      <c r="V389">
        <v>520</v>
      </c>
      <c r="W389">
        <v>1.0329999999999999</v>
      </c>
      <c r="X389">
        <f>SUM(IF(D389=[1]analysis!$C$6,1,0),X388)</f>
        <v>5</v>
      </c>
    </row>
    <row r="390" spans="1:24" s="6" customFormat="1" ht="15.75" customHeight="1" x14ac:dyDescent="0.25">
      <c r="A390" t="s">
        <v>2</v>
      </c>
      <c r="B390" t="s">
        <v>56</v>
      </c>
      <c r="C390" s="25">
        <v>41452</v>
      </c>
      <c r="D390" t="s">
        <v>64</v>
      </c>
      <c r="E390" s="1">
        <v>0.4777777777777778</v>
      </c>
      <c r="F390">
        <v>36.328693999999999</v>
      </c>
      <c r="G390">
        <v>76.177194</v>
      </c>
      <c r="H390" s="21">
        <v>4.5999999999999996</v>
      </c>
      <c r="I390">
        <v>60.23</v>
      </c>
      <c r="J390">
        <v>6.7</v>
      </c>
      <c r="K390" s="29">
        <v>30</v>
      </c>
      <c r="L390">
        <v>29</v>
      </c>
      <c r="M390">
        <v>16</v>
      </c>
      <c r="N390">
        <v>15</v>
      </c>
      <c r="O390">
        <v>15.5</v>
      </c>
      <c r="P390">
        <v>5</v>
      </c>
      <c r="Q390">
        <v>4</v>
      </c>
      <c r="R390">
        <v>4.5</v>
      </c>
      <c r="S390">
        <v>750</v>
      </c>
      <c r="T390">
        <v>11</v>
      </c>
      <c r="U390">
        <v>240</v>
      </c>
      <c r="V390">
        <v>540</v>
      </c>
      <c r="W390">
        <v>1.081</v>
      </c>
      <c r="X390">
        <f>SUM(IF(D390=[1]analysis!$C$6,1,0),X389)</f>
        <v>5</v>
      </c>
    </row>
    <row r="391" spans="1:24" s="6" customFormat="1" ht="15.75" customHeight="1" x14ac:dyDescent="0.25">
      <c r="A391" t="s">
        <v>2</v>
      </c>
      <c r="B391" t="s">
        <v>56</v>
      </c>
      <c r="C391" s="25">
        <v>41452</v>
      </c>
      <c r="D391" t="s">
        <v>65</v>
      </c>
      <c r="E391" s="1">
        <v>0.4861111111111111</v>
      </c>
      <c r="F391">
        <v>36.325055999999996</v>
      </c>
      <c r="G391">
        <v>76.178611000000004</v>
      </c>
      <c r="H391" s="21">
        <v>4.8</v>
      </c>
      <c r="I391">
        <v>61.9</v>
      </c>
      <c r="J391">
        <v>6.3</v>
      </c>
      <c r="K391" s="29">
        <v>29</v>
      </c>
      <c r="L391">
        <v>31</v>
      </c>
      <c r="M391">
        <v>15</v>
      </c>
      <c r="N391">
        <v>14</v>
      </c>
      <c r="O391">
        <v>14.5</v>
      </c>
      <c r="P391">
        <v>6</v>
      </c>
      <c r="Q391">
        <v>5</v>
      </c>
      <c r="R391">
        <v>5.5</v>
      </c>
      <c r="S391">
        <v>850</v>
      </c>
      <c r="T391">
        <v>4</v>
      </c>
      <c r="U391">
        <v>220</v>
      </c>
      <c r="V391">
        <v>600</v>
      </c>
      <c r="W391">
        <v>1.2070000000000001</v>
      </c>
      <c r="X391">
        <f>SUM(IF(D391=[1]analysis!$C$6,1,0),X390)</f>
        <v>5</v>
      </c>
    </row>
    <row r="392" spans="1:24" s="6" customFormat="1" ht="15.75" customHeight="1" x14ac:dyDescent="0.25">
      <c r="A392" t="s">
        <v>2</v>
      </c>
      <c r="B392" t="s">
        <v>56</v>
      </c>
      <c r="C392" s="25">
        <v>41452</v>
      </c>
      <c r="D392" t="s">
        <v>66</v>
      </c>
      <c r="E392" s="1">
        <v>0.49027777777777781</v>
      </c>
      <c r="F392">
        <v>36.324278</v>
      </c>
      <c r="G392">
        <v>76.181721999999993</v>
      </c>
      <c r="H392" s="21">
        <v>6.3</v>
      </c>
      <c r="I392">
        <v>79.989999999999995</v>
      </c>
      <c r="J392">
        <v>6.6</v>
      </c>
      <c r="K392" s="29">
        <v>28</v>
      </c>
      <c r="L392">
        <v>30</v>
      </c>
      <c r="M392">
        <v>19</v>
      </c>
      <c r="N392">
        <v>18</v>
      </c>
      <c r="O392">
        <v>18.5</v>
      </c>
      <c r="P392">
        <v>9</v>
      </c>
      <c r="Q392">
        <v>8</v>
      </c>
      <c r="R392">
        <v>8.5</v>
      </c>
      <c r="S392">
        <v>980</v>
      </c>
      <c r="T392">
        <v>8</v>
      </c>
      <c r="U392">
        <v>240</v>
      </c>
      <c r="V392">
        <v>700</v>
      </c>
      <c r="W392">
        <v>1.4039999999999999</v>
      </c>
      <c r="X392">
        <f>SUM(IF(D392=[1]analysis!$C$6,1,0),X391)</f>
        <v>5</v>
      </c>
    </row>
    <row r="393" spans="1:24" s="6" customFormat="1" ht="15.75" customHeight="1" x14ac:dyDescent="0.25">
      <c r="A393" t="s">
        <v>2</v>
      </c>
      <c r="B393" t="s">
        <v>67</v>
      </c>
      <c r="C393" s="25">
        <v>41451</v>
      </c>
      <c r="D393" t="s">
        <v>68</v>
      </c>
      <c r="E393" s="1">
        <v>0.48055555555555557</v>
      </c>
      <c r="F393">
        <v>36.323721999999997</v>
      </c>
      <c r="G393">
        <v>76.244028</v>
      </c>
      <c r="H393" s="21">
        <v>0</v>
      </c>
      <c r="I393">
        <v>0</v>
      </c>
      <c r="J393">
        <v>7.4</v>
      </c>
      <c r="K393" s="29">
        <v>25</v>
      </c>
      <c r="L393">
        <v>31.4</v>
      </c>
      <c r="M393">
        <v>35</v>
      </c>
      <c r="N393">
        <v>32</v>
      </c>
      <c r="O393">
        <v>33.5</v>
      </c>
      <c r="P393">
        <v>16</v>
      </c>
      <c r="Q393">
        <v>15</v>
      </c>
      <c r="R393">
        <v>15.5</v>
      </c>
      <c r="S393">
        <v>800</v>
      </c>
      <c r="T393">
        <v>0</v>
      </c>
      <c r="U393">
        <v>0</v>
      </c>
      <c r="V393">
        <v>570</v>
      </c>
      <c r="W393">
        <v>1.145</v>
      </c>
      <c r="X393">
        <f>SUM(IF(D393=[1]analysis!$C$6,1,0),X392)</f>
        <v>5</v>
      </c>
    </row>
    <row r="394" spans="1:24" s="6" customFormat="1" ht="15.75" customHeight="1" x14ac:dyDescent="0.25">
      <c r="A394" t="s">
        <v>2</v>
      </c>
      <c r="B394" t="s">
        <v>67</v>
      </c>
      <c r="C394" s="25">
        <v>41451</v>
      </c>
      <c r="D394" t="s">
        <v>69</v>
      </c>
      <c r="E394" s="1">
        <v>0.48819444444444443</v>
      </c>
      <c r="F394">
        <v>36.321778000000002</v>
      </c>
      <c r="G394">
        <v>76.240443999999997</v>
      </c>
      <c r="H394" s="21">
        <v>0.4</v>
      </c>
      <c r="I394">
        <v>4.92</v>
      </c>
      <c r="J394">
        <v>7.1</v>
      </c>
      <c r="K394" s="29">
        <v>26</v>
      </c>
      <c r="L394">
        <v>29</v>
      </c>
      <c r="M394">
        <v>34</v>
      </c>
      <c r="N394">
        <v>29</v>
      </c>
      <c r="O394">
        <v>31.5</v>
      </c>
      <c r="P394">
        <v>9</v>
      </c>
      <c r="Q394">
        <v>7</v>
      </c>
      <c r="R394">
        <v>8</v>
      </c>
      <c r="S394">
        <v>870</v>
      </c>
      <c r="T394">
        <v>0</v>
      </c>
      <c r="U394">
        <v>0</v>
      </c>
      <c r="V394">
        <v>620</v>
      </c>
      <c r="W394">
        <v>1.2509999999999999</v>
      </c>
      <c r="X394">
        <f>SUM(IF(D394=[1]analysis!$C$6,1,0),X393)</f>
        <v>5</v>
      </c>
    </row>
    <row r="395" spans="1:24" s="6" customFormat="1" ht="15.75" customHeight="1" x14ac:dyDescent="0.25">
      <c r="A395" t="s">
        <v>2</v>
      </c>
      <c r="B395" t="s">
        <v>67</v>
      </c>
      <c r="C395" s="25">
        <v>41451</v>
      </c>
      <c r="D395" t="s">
        <v>70</v>
      </c>
      <c r="E395" s="1">
        <v>0.49513888888888885</v>
      </c>
      <c r="F395">
        <v>36.322583000000002</v>
      </c>
      <c r="G395">
        <v>76.234943999999999</v>
      </c>
      <c r="H395" s="21">
        <v>0.7</v>
      </c>
      <c r="I395">
        <v>8.61</v>
      </c>
      <c r="J395">
        <v>7</v>
      </c>
      <c r="K395" s="29">
        <v>26</v>
      </c>
      <c r="L395">
        <v>32</v>
      </c>
      <c r="M395">
        <v>31</v>
      </c>
      <c r="N395">
        <v>26</v>
      </c>
      <c r="O395">
        <v>28.5</v>
      </c>
      <c r="P395">
        <v>6</v>
      </c>
      <c r="Q395">
        <v>6</v>
      </c>
      <c r="R395">
        <v>6</v>
      </c>
      <c r="S395">
        <v>970</v>
      </c>
      <c r="T395">
        <v>0</v>
      </c>
      <c r="U395">
        <v>0</v>
      </c>
      <c r="V395">
        <v>690</v>
      </c>
      <c r="W395">
        <v>1.3939999999999999</v>
      </c>
      <c r="X395">
        <f>SUM(IF(D395=[1]analysis!$C$6,1,0),X394)</f>
        <v>5</v>
      </c>
    </row>
    <row r="396" spans="1:24" s="6" customFormat="1" ht="15.75" customHeight="1" x14ac:dyDescent="0.25">
      <c r="A396" t="s">
        <v>2</v>
      </c>
      <c r="B396" t="s">
        <v>67</v>
      </c>
      <c r="C396" s="25">
        <v>41451</v>
      </c>
      <c r="D396" t="s">
        <v>71</v>
      </c>
      <c r="E396" s="1">
        <v>0.50138888888888888</v>
      </c>
      <c r="F396">
        <v>36.323805999999998</v>
      </c>
      <c r="G396">
        <v>76.229667000000006</v>
      </c>
      <c r="H396" s="21">
        <v>0.7</v>
      </c>
      <c r="I396">
        <v>8.61</v>
      </c>
      <c r="J396">
        <v>6.7</v>
      </c>
      <c r="K396" s="29">
        <v>26</v>
      </c>
      <c r="L396">
        <v>31</v>
      </c>
      <c r="M396">
        <v>38</v>
      </c>
      <c r="N396">
        <v>34</v>
      </c>
      <c r="O396">
        <v>36</v>
      </c>
      <c r="P396">
        <v>1</v>
      </c>
      <c r="Q396">
        <v>9</v>
      </c>
      <c r="R396">
        <v>5</v>
      </c>
      <c r="S396">
        <v>1170</v>
      </c>
      <c r="T396">
        <v>1</v>
      </c>
      <c r="U396">
        <v>210</v>
      </c>
      <c r="V396">
        <v>820</v>
      </c>
      <c r="W396">
        <v>1.653</v>
      </c>
      <c r="X396">
        <f>SUM(IF(D396=[1]analysis!$C$6,1,0),X395)</f>
        <v>5</v>
      </c>
    </row>
    <row r="397" spans="1:24" s="6" customFormat="1" ht="15.75" customHeight="1" x14ac:dyDescent="0.25">
      <c r="A397" t="s">
        <v>2</v>
      </c>
      <c r="B397" t="s">
        <v>67</v>
      </c>
      <c r="C397" s="25">
        <v>41451</v>
      </c>
      <c r="D397" t="s">
        <v>72</v>
      </c>
      <c r="E397" s="1">
        <v>0.50902777777777775</v>
      </c>
      <c r="F397">
        <v>36.322833000000003</v>
      </c>
      <c r="G397">
        <v>76.225416999999993</v>
      </c>
      <c r="H397" s="21">
        <v>0.9</v>
      </c>
      <c r="I397">
        <v>11.06</v>
      </c>
      <c r="J397">
        <v>7</v>
      </c>
      <c r="K397" s="29">
        <v>26</v>
      </c>
      <c r="L397">
        <v>35</v>
      </c>
      <c r="M397">
        <v>30</v>
      </c>
      <c r="N397">
        <v>20</v>
      </c>
      <c r="O397">
        <v>25</v>
      </c>
      <c r="P397">
        <v>10</v>
      </c>
      <c r="Q397">
        <v>8</v>
      </c>
      <c r="R397">
        <v>9</v>
      </c>
      <c r="S397">
        <v>1300</v>
      </c>
      <c r="T397">
        <v>1.2</v>
      </c>
      <c r="U397">
        <v>190</v>
      </c>
      <c r="V397">
        <v>120</v>
      </c>
      <c r="W397">
        <v>1.857</v>
      </c>
      <c r="X397">
        <f>SUM(IF(D397=[1]analysis!$C$6,1,0),X396)</f>
        <v>5</v>
      </c>
    </row>
    <row r="398" spans="1:24" s="6" customFormat="1" ht="15.75" customHeight="1" x14ac:dyDescent="0.25">
      <c r="A398" t="s">
        <v>2</v>
      </c>
      <c r="B398" t="s">
        <v>67</v>
      </c>
      <c r="C398" s="25">
        <v>41451</v>
      </c>
      <c r="D398" t="s">
        <v>73</v>
      </c>
      <c r="E398" s="1">
        <v>0.51597222222222217</v>
      </c>
      <c r="F398">
        <v>36.318832999999998</v>
      </c>
      <c r="G398">
        <v>76.225278000000003</v>
      </c>
      <c r="H398" s="21">
        <v>1.9</v>
      </c>
      <c r="I398">
        <v>23.74</v>
      </c>
      <c r="J398">
        <v>7</v>
      </c>
      <c r="K398" s="29">
        <v>27</v>
      </c>
      <c r="L398">
        <v>31</v>
      </c>
      <c r="M398">
        <v>27</v>
      </c>
      <c r="N398">
        <v>25</v>
      </c>
      <c r="O398">
        <v>26</v>
      </c>
      <c r="P398">
        <v>8</v>
      </c>
      <c r="Q398">
        <v>6</v>
      </c>
      <c r="R398">
        <v>7</v>
      </c>
      <c r="S398">
        <v>1390</v>
      </c>
      <c r="T398">
        <v>5</v>
      </c>
      <c r="U398">
        <v>210</v>
      </c>
      <c r="V398">
        <v>990</v>
      </c>
      <c r="W398">
        <v>1.99</v>
      </c>
      <c r="X398">
        <f>SUM(IF(D398=[1]analysis!$C$6,1,0),X397)</f>
        <v>5</v>
      </c>
    </row>
    <row r="399" spans="1:24" s="6" customFormat="1" ht="15.75" customHeight="1" x14ac:dyDescent="0.25">
      <c r="A399" t="s">
        <v>2</v>
      </c>
      <c r="B399" t="s">
        <v>67</v>
      </c>
      <c r="C399" s="25">
        <v>41451</v>
      </c>
      <c r="D399" t="s">
        <v>74</v>
      </c>
      <c r="E399" s="1">
        <v>0.5229166666666667</v>
      </c>
      <c r="F399">
        <v>36.316277999999997</v>
      </c>
      <c r="G399">
        <v>76.223749999999995</v>
      </c>
      <c r="H399" s="21">
        <v>1.6</v>
      </c>
      <c r="I399">
        <v>19.989999999999998</v>
      </c>
      <c r="J399">
        <v>7.1</v>
      </c>
      <c r="K399" s="29">
        <v>27</v>
      </c>
      <c r="L399">
        <v>35</v>
      </c>
      <c r="M399">
        <v>30</v>
      </c>
      <c r="N399">
        <v>26</v>
      </c>
      <c r="O399">
        <v>28</v>
      </c>
      <c r="P399">
        <v>9</v>
      </c>
      <c r="Q399">
        <v>7</v>
      </c>
      <c r="R399">
        <v>8</v>
      </c>
      <c r="S399">
        <v>1500</v>
      </c>
      <c r="T399">
        <v>0</v>
      </c>
      <c r="U399">
        <v>0</v>
      </c>
      <c r="V399">
        <v>1070</v>
      </c>
      <c r="W399">
        <v>2.14</v>
      </c>
      <c r="X399">
        <f>SUM(IF(D399=[1]analysis!$C$6,1,0),X398)</f>
        <v>5</v>
      </c>
    </row>
    <row r="400" spans="1:24" s="6" customFormat="1" ht="15.75" customHeight="1" x14ac:dyDescent="0.25">
      <c r="A400" t="s">
        <v>2</v>
      </c>
      <c r="B400" t="s">
        <v>67</v>
      </c>
      <c r="C400" s="25">
        <v>41451</v>
      </c>
      <c r="D400" t="s">
        <v>75</v>
      </c>
      <c r="E400" s="1">
        <v>0.53333333333333333</v>
      </c>
      <c r="F400">
        <v>36.315556000000001</v>
      </c>
      <c r="G400">
        <v>76.219800000000006</v>
      </c>
      <c r="H400" s="21">
        <v>3.6</v>
      </c>
      <c r="I400">
        <v>44.98</v>
      </c>
      <c r="J400">
        <v>6.8</v>
      </c>
      <c r="K400" s="29">
        <v>27</v>
      </c>
      <c r="L400">
        <v>35</v>
      </c>
      <c r="M400">
        <v>21</v>
      </c>
      <c r="N400">
        <v>28</v>
      </c>
      <c r="O400">
        <v>24.5</v>
      </c>
      <c r="P400">
        <v>7</v>
      </c>
      <c r="Q400">
        <v>6</v>
      </c>
      <c r="R400">
        <v>6.5</v>
      </c>
      <c r="S400">
        <v>1510</v>
      </c>
      <c r="T400">
        <v>5</v>
      </c>
      <c r="U400">
        <v>240</v>
      </c>
      <c r="V400">
        <v>1080</v>
      </c>
      <c r="W400">
        <v>2.16</v>
      </c>
      <c r="X400">
        <f>SUM(IF(D400=[1]analysis!$C$6,1,0),X399)</f>
        <v>5</v>
      </c>
    </row>
    <row r="401" spans="1:24" s="6" customFormat="1" ht="15.75" customHeight="1" x14ac:dyDescent="0.25">
      <c r="A401" t="s">
        <v>2</v>
      </c>
      <c r="B401" t="s">
        <v>67</v>
      </c>
      <c r="C401" s="25">
        <v>41451</v>
      </c>
      <c r="D401" t="s">
        <v>76</v>
      </c>
      <c r="E401" s="1">
        <v>0.53749999999999998</v>
      </c>
      <c r="F401">
        <v>36.314999999999998</v>
      </c>
      <c r="G401">
        <v>76.218000000000004</v>
      </c>
      <c r="H401" s="21">
        <v>3.2</v>
      </c>
      <c r="I401">
        <v>40.630000000000003</v>
      </c>
      <c r="J401">
        <v>6.9</v>
      </c>
      <c r="K401" s="29">
        <v>28</v>
      </c>
      <c r="L401">
        <v>35</v>
      </c>
      <c r="M401">
        <v>22</v>
      </c>
      <c r="N401">
        <v>19</v>
      </c>
      <c r="O401">
        <v>20.5</v>
      </c>
      <c r="P401">
        <v>6</v>
      </c>
      <c r="Q401">
        <v>4</v>
      </c>
      <c r="R401">
        <v>5</v>
      </c>
      <c r="S401">
        <v>1560</v>
      </c>
      <c r="T401">
        <v>5</v>
      </c>
      <c r="U401">
        <v>210</v>
      </c>
      <c r="V401">
        <v>1100</v>
      </c>
      <c r="W401">
        <v>2.2000000000000002</v>
      </c>
      <c r="X401">
        <f>SUM(IF(D401=[1]analysis!$C$6,1,0),X400)</f>
        <v>5</v>
      </c>
    </row>
    <row r="402" spans="1:24" s="6" customFormat="1" ht="15.75" customHeight="1" x14ac:dyDescent="0.25">
      <c r="A402" t="s">
        <v>2</v>
      </c>
      <c r="B402" t="s">
        <v>67</v>
      </c>
      <c r="C402" s="25">
        <v>41451</v>
      </c>
      <c r="D402" t="s">
        <v>77</v>
      </c>
      <c r="E402" s="1">
        <v>0.4284722222222222</v>
      </c>
      <c r="F402">
        <v>36.315528</v>
      </c>
      <c r="G402">
        <v>76.214111000000003</v>
      </c>
      <c r="H402" s="21">
        <v>3.5</v>
      </c>
      <c r="I402">
        <v>43.73</v>
      </c>
      <c r="J402">
        <v>6.9</v>
      </c>
      <c r="K402" s="29">
        <v>27</v>
      </c>
      <c r="L402">
        <v>31.5</v>
      </c>
      <c r="M402">
        <v>16</v>
      </c>
      <c r="N402">
        <v>15</v>
      </c>
      <c r="O402">
        <v>15.5</v>
      </c>
      <c r="P402">
        <v>4</v>
      </c>
      <c r="Q402">
        <v>0</v>
      </c>
      <c r="R402">
        <v>2</v>
      </c>
      <c r="S402">
        <v>1530</v>
      </c>
      <c r="T402">
        <v>2.5</v>
      </c>
      <c r="U402">
        <v>240</v>
      </c>
      <c r="V402">
        <v>1090</v>
      </c>
      <c r="W402">
        <v>2.17</v>
      </c>
      <c r="X402">
        <f>SUM(IF(D402=[1]analysis!$C$6,1,0),X401)</f>
        <v>5</v>
      </c>
    </row>
    <row r="403" spans="1:24" s="6" customFormat="1" ht="15.75" customHeight="1" x14ac:dyDescent="0.25">
      <c r="A403" t="s">
        <v>2</v>
      </c>
      <c r="B403" t="s">
        <v>67</v>
      </c>
      <c r="C403" s="25">
        <v>41451</v>
      </c>
      <c r="D403" t="s">
        <v>78</v>
      </c>
      <c r="E403" s="1">
        <v>0.42083333333333334</v>
      </c>
      <c r="F403">
        <v>36.313000000000002</v>
      </c>
      <c r="G403">
        <v>76.215249999999997</v>
      </c>
      <c r="H403" s="21">
        <v>3.6</v>
      </c>
      <c r="I403">
        <v>44.98</v>
      </c>
      <c r="J403">
        <v>7</v>
      </c>
      <c r="K403" s="29">
        <v>27</v>
      </c>
      <c r="L403">
        <v>30</v>
      </c>
      <c r="M403">
        <v>18</v>
      </c>
      <c r="N403">
        <v>16</v>
      </c>
      <c r="O403">
        <v>17</v>
      </c>
      <c r="P403">
        <v>4</v>
      </c>
      <c r="Q403">
        <v>0</v>
      </c>
      <c r="R403">
        <v>2</v>
      </c>
      <c r="S403">
        <v>1480</v>
      </c>
      <c r="T403">
        <v>2.1</v>
      </c>
      <c r="U403">
        <v>230</v>
      </c>
      <c r="V403">
        <v>1060</v>
      </c>
      <c r="W403">
        <v>2.12</v>
      </c>
      <c r="X403">
        <f>SUM(IF(D403=[1]analysis!$C$6,1,0),X402)</f>
        <v>5</v>
      </c>
    </row>
    <row r="404" spans="1:24" s="6" customFormat="1" ht="15.75" customHeight="1" x14ac:dyDescent="0.25">
      <c r="A404" t="s">
        <v>2</v>
      </c>
      <c r="B404" t="s">
        <v>67</v>
      </c>
      <c r="C404" s="25">
        <v>41451</v>
      </c>
      <c r="D404" t="s">
        <v>79</v>
      </c>
      <c r="E404" s="1">
        <v>0.41319444444444442</v>
      </c>
      <c r="F404">
        <v>36.311610999999999</v>
      </c>
      <c r="G404">
        <v>76.210222000000002</v>
      </c>
      <c r="H404" s="21">
        <v>6.1</v>
      </c>
      <c r="I404">
        <v>77.45</v>
      </c>
      <c r="J404">
        <v>7</v>
      </c>
      <c r="K404" s="29">
        <v>28</v>
      </c>
      <c r="L404">
        <v>36.1</v>
      </c>
      <c r="M404">
        <v>19</v>
      </c>
      <c r="N404">
        <v>17</v>
      </c>
      <c r="O404">
        <v>18</v>
      </c>
      <c r="P404">
        <v>6</v>
      </c>
      <c r="Q404">
        <v>5</v>
      </c>
      <c r="R404">
        <v>5.5</v>
      </c>
      <c r="S404">
        <v>1560</v>
      </c>
      <c r="T404">
        <v>3.2</v>
      </c>
      <c r="U404">
        <v>220</v>
      </c>
      <c r="V404">
        <v>1110</v>
      </c>
      <c r="W404">
        <v>2.2200000000000002</v>
      </c>
      <c r="X404">
        <f>SUM(IF(D404=[1]analysis!$C$6,1,0),X403)</f>
        <v>5</v>
      </c>
    </row>
    <row r="405" spans="1:24" s="6" customFormat="1" ht="15.75" customHeight="1" x14ac:dyDescent="0.25">
      <c r="A405" t="s">
        <v>2</v>
      </c>
      <c r="B405" t="s">
        <v>67</v>
      </c>
      <c r="C405" s="25">
        <v>41451</v>
      </c>
      <c r="D405" t="s">
        <v>80</v>
      </c>
      <c r="E405" s="1">
        <v>0.40625</v>
      </c>
      <c r="F405">
        <v>36.310167</v>
      </c>
      <c r="G405">
        <v>76.212056000000004</v>
      </c>
      <c r="H405" s="21">
        <v>4.5999999999999996</v>
      </c>
      <c r="I405">
        <v>57.48</v>
      </c>
      <c r="J405">
        <v>7.1</v>
      </c>
      <c r="K405" s="29">
        <v>27</v>
      </c>
      <c r="L405">
        <v>32.799999999999997</v>
      </c>
      <c r="M405">
        <v>19</v>
      </c>
      <c r="N405">
        <v>17</v>
      </c>
      <c r="O405">
        <v>18</v>
      </c>
      <c r="P405">
        <v>7</v>
      </c>
      <c r="Q405">
        <v>6</v>
      </c>
      <c r="R405">
        <v>6.5</v>
      </c>
      <c r="S405">
        <v>1790</v>
      </c>
      <c r="T405">
        <v>0.4</v>
      </c>
      <c r="U405">
        <v>250</v>
      </c>
      <c r="V405">
        <v>1280</v>
      </c>
      <c r="W405">
        <v>2.5499999999999998</v>
      </c>
      <c r="X405">
        <f>SUM(IF(D405=[1]analysis!$C$6,1,0),X404)</f>
        <v>5</v>
      </c>
    </row>
    <row r="406" spans="1:24" s="6" customFormat="1" ht="15.75" customHeight="1" x14ac:dyDescent="0.25">
      <c r="A406" t="s">
        <v>2</v>
      </c>
      <c r="B406" t="s">
        <v>67</v>
      </c>
      <c r="C406" s="25">
        <v>41451</v>
      </c>
      <c r="D406" t="s">
        <v>81</v>
      </c>
      <c r="E406" s="1">
        <v>0.3972222222222222</v>
      </c>
      <c r="F406">
        <v>36.308250000000001</v>
      </c>
      <c r="G406">
        <v>76.212193999999997</v>
      </c>
      <c r="H406" s="21">
        <v>6</v>
      </c>
      <c r="I406">
        <v>74.97</v>
      </c>
      <c r="J406">
        <v>7</v>
      </c>
      <c r="K406" s="29">
        <v>27</v>
      </c>
      <c r="L406">
        <v>30.4</v>
      </c>
      <c r="M406">
        <v>19</v>
      </c>
      <c r="N406">
        <v>17</v>
      </c>
      <c r="O406">
        <v>18</v>
      </c>
      <c r="P406">
        <v>7</v>
      </c>
      <c r="Q406">
        <v>6</v>
      </c>
      <c r="R406">
        <v>6.5</v>
      </c>
      <c r="S406">
        <v>1900</v>
      </c>
      <c r="T406">
        <v>6.7</v>
      </c>
      <c r="U406">
        <v>240</v>
      </c>
      <c r="V406">
        <v>1350</v>
      </c>
      <c r="W406">
        <v>2.69</v>
      </c>
      <c r="X406">
        <f>SUM(IF(D406=[1]analysis!$C$6,1,0),X405)</f>
        <v>5</v>
      </c>
    </row>
    <row r="407" spans="1:24" s="6" customFormat="1" ht="15.75" customHeight="1" x14ac:dyDescent="0.25">
      <c r="A407" t="s">
        <v>2</v>
      </c>
      <c r="B407" t="s">
        <v>67</v>
      </c>
      <c r="C407" s="25">
        <v>41451</v>
      </c>
      <c r="D407" t="s">
        <v>82</v>
      </c>
      <c r="E407" s="1">
        <v>0.39305555555555555</v>
      </c>
      <c r="F407">
        <v>36.306944000000001</v>
      </c>
      <c r="G407">
        <v>76.210361000000006</v>
      </c>
      <c r="H407" s="21">
        <v>6</v>
      </c>
      <c r="I407">
        <v>74.97</v>
      </c>
      <c r="J407">
        <v>7</v>
      </c>
      <c r="K407" s="29">
        <v>27</v>
      </c>
      <c r="L407">
        <v>31.1</v>
      </c>
      <c r="M407">
        <v>22</v>
      </c>
      <c r="N407">
        <v>19</v>
      </c>
      <c r="O407">
        <v>20.5</v>
      </c>
      <c r="P407">
        <v>8</v>
      </c>
      <c r="Q407">
        <v>6</v>
      </c>
      <c r="R407">
        <v>7</v>
      </c>
      <c r="S407">
        <v>2030</v>
      </c>
      <c r="T407">
        <v>5.6</v>
      </c>
      <c r="U407">
        <v>240</v>
      </c>
      <c r="V407">
        <v>1430</v>
      </c>
      <c r="W407">
        <v>2.85</v>
      </c>
      <c r="X407">
        <f>SUM(IF(D407=[1]analysis!$C$6,1,0),X406)</f>
        <v>5</v>
      </c>
    </row>
    <row r="408" spans="1:24" s="6" customFormat="1" ht="15.75" customHeight="1" x14ac:dyDescent="0.25">
      <c r="A408" t="s">
        <v>2</v>
      </c>
      <c r="B408" t="s">
        <v>0</v>
      </c>
      <c r="C408" s="25">
        <v>41449</v>
      </c>
      <c r="D408" t="s">
        <v>1</v>
      </c>
      <c r="E408" s="1">
        <v>0.44791666666666669</v>
      </c>
      <c r="F408">
        <v>36.213138999999998</v>
      </c>
      <c r="G408">
        <v>76.172860999999997</v>
      </c>
      <c r="H408" s="21">
        <v>-0.3</v>
      </c>
      <c r="I408">
        <v>-3.63</v>
      </c>
      <c r="J408">
        <v>7.1</v>
      </c>
      <c r="K408" s="29">
        <v>25</v>
      </c>
      <c r="L408">
        <v>30.3</v>
      </c>
      <c r="M408">
        <v>24</v>
      </c>
      <c r="N408">
        <v>24</v>
      </c>
      <c r="O408">
        <v>24</v>
      </c>
      <c r="P408">
        <v>7</v>
      </c>
      <c r="Q408">
        <v>6</v>
      </c>
      <c r="R408">
        <v>6.5</v>
      </c>
      <c r="S408">
        <v>1970</v>
      </c>
      <c r="T408">
        <v>1</v>
      </c>
      <c r="U408">
        <v>220</v>
      </c>
      <c r="V408">
        <v>1410</v>
      </c>
      <c r="W408">
        <v>2.82</v>
      </c>
      <c r="X408">
        <f>SUM(IF(D408=[1]analysis!$C$6,1,0),X407)</f>
        <v>5</v>
      </c>
    </row>
    <row r="409" spans="1:24" s="6" customFormat="1" ht="15.75" customHeight="1" x14ac:dyDescent="0.25">
      <c r="A409" t="s">
        <v>2</v>
      </c>
      <c r="B409" t="s">
        <v>0</v>
      </c>
      <c r="C409" s="25">
        <v>41449</v>
      </c>
      <c r="D409" t="s">
        <v>3</v>
      </c>
      <c r="E409" s="1">
        <v>0.4548611111111111</v>
      </c>
      <c r="F409">
        <v>36.210943999999998</v>
      </c>
      <c r="G409">
        <v>76.174138999999997</v>
      </c>
      <c r="H409" s="21">
        <v>-0.1</v>
      </c>
      <c r="I409">
        <v>-1.22</v>
      </c>
      <c r="J409">
        <v>7.2</v>
      </c>
      <c r="K409" s="29">
        <v>25.5</v>
      </c>
      <c r="L409">
        <v>30.3</v>
      </c>
      <c r="M409">
        <v>23</v>
      </c>
      <c r="N409">
        <v>22</v>
      </c>
      <c r="O409">
        <v>22.5</v>
      </c>
      <c r="P409">
        <v>8</v>
      </c>
      <c r="Q409">
        <v>7</v>
      </c>
      <c r="R409">
        <v>7.5</v>
      </c>
      <c r="S409">
        <v>2240</v>
      </c>
      <c r="T409">
        <v>0.8</v>
      </c>
      <c r="U409">
        <v>210</v>
      </c>
      <c r="V409">
        <v>1600</v>
      </c>
      <c r="W409">
        <v>3.19</v>
      </c>
      <c r="X409">
        <f>SUM(IF(D409=[1]analysis!$C$6,1,0),X408)</f>
        <v>5</v>
      </c>
    </row>
    <row r="410" spans="1:24" s="6" customFormat="1" ht="15.75" customHeight="1" x14ac:dyDescent="0.25">
      <c r="A410" t="s">
        <v>2</v>
      </c>
      <c r="B410" t="s">
        <v>0</v>
      </c>
      <c r="C410" s="25">
        <v>41449</v>
      </c>
      <c r="D410" t="s">
        <v>4</v>
      </c>
      <c r="E410" s="1">
        <v>0.46527777777777773</v>
      </c>
      <c r="F410">
        <v>36.208868000000002</v>
      </c>
      <c r="G410">
        <v>76.173277999999996</v>
      </c>
      <c r="H410" s="21">
        <v>0.5</v>
      </c>
      <c r="I410">
        <v>6.45</v>
      </c>
      <c r="J410">
        <v>7</v>
      </c>
      <c r="K410" s="29">
        <v>29</v>
      </c>
      <c r="L410">
        <v>30.2</v>
      </c>
      <c r="M410">
        <v>26</v>
      </c>
      <c r="N410">
        <v>25</v>
      </c>
      <c r="O410">
        <v>25.5</v>
      </c>
      <c r="P410">
        <v>8</v>
      </c>
      <c r="Q410">
        <v>7</v>
      </c>
      <c r="R410">
        <v>7.5</v>
      </c>
      <c r="S410">
        <v>2410</v>
      </c>
      <c r="T410">
        <v>2.7</v>
      </c>
      <c r="U410">
        <v>240</v>
      </c>
      <c r="V410">
        <v>1720</v>
      </c>
      <c r="W410">
        <v>3.43</v>
      </c>
      <c r="X410">
        <f>SUM(IF(D410=[1]analysis!$C$6,1,0),X409)</f>
        <v>5</v>
      </c>
    </row>
    <row r="411" spans="1:24" s="6" customFormat="1" ht="15.75" customHeight="1" x14ac:dyDescent="0.25">
      <c r="A411" t="s">
        <v>2</v>
      </c>
      <c r="B411" t="s">
        <v>0</v>
      </c>
      <c r="C411" s="25">
        <v>41449</v>
      </c>
      <c r="D411" t="s">
        <v>5</v>
      </c>
      <c r="E411" s="1">
        <v>0.47013888888888888</v>
      </c>
      <c r="F411">
        <v>36.206730999999998</v>
      </c>
      <c r="G411">
        <v>76.168441999999999</v>
      </c>
      <c r="H411" s="21">
        <v>3.3</v>
      </c>
      <c r="I411">
        <v>40.57</v>
      </c>
      <c r="J411">
        <v>7</v>
      </c>
      <c r="K411" s="29">
        <v>26</v>
      </c>
      <c r="L411">
        <v>33</v>
      </c>
      <c r="M411">
        <v>22</v>
      </c>
      <c r="N411">
        <v>18</v>
      </c>
      <c r="O411">
        <v>20</v>
      </c>
      <c r="P411">
        <v>5</v>
      </c>
      <c r="Q411">
        <v>4</v>
      </c>
      <c r="R411">
        <v>4.5</v>
      </c>
      <c r="S411">
        <v>2870</v>
      </c>
      <c r="T411">
        <v>4</v>
      </c>
      <c r="U411">
        <v>270</v>
      </c>
      <c r="V411">
        <v>2050</v>
      </c>
      <c r="W411">
        <v>4.0999999999999996</v>
      </c>
      <c r="X411">
        <f>SUM(IF(D411=[1]analysis!$C$6,1,0),X410)</f>
        <v>5</v>
      </c>
    </row>
    <row r="412" spans="1:24" s="6" customFormat="1" ht="15.75" customHeight="1" x14ac:dyDescent="0.25">
      <c r="A412" t="s">
        <v>2</v>
      </c>
      <c r="B412" t="s">
        <v>0</v>
      </c>
      <c r="C412" s="25">
        <v>41449</v>
      </c>
      <c r="D412" t="s">
        <v>6</v>
      </c>
      <c r="E412" s="1">
        <v>0.47361111111111115</v>
      </c>
      <c r="F412">
        <v>36.210102999999997</v>
      </c>
      <c r="G412">
        <v>76.164619000000002</v>
      </c>
      <c r="H412" s="21">
        <v>3.8</v>
      </c>
      <c r="I412">
        <v>47.48</v>
      </c>
      <c r="J412">
        <v>7.2</v>
      </c>
      <c r="K412" s="29">
        <v>27</v>
      </c>
      <c r="L412">
        <v>35</v>
      </c>
      <c r="M412">
        <v>23</v>
      </c>
      <c r="N412">
        <v>2</v>
      </c>
      <c r="O412">
        <v>12.5</v>
      </c>
      <c r="P412">
        <v>7</v>
      </c>
      <c r="Q412">
        <v>6</v>
      </c>
      <c r="R412">
        <v>6.5</v>
      </c>
      <c r="S412">
        <v>3070</v>
      </c>
      <c r="T412">
        <v>2</v>
      </c>
      <c r="U412">
        <v>240</v>
      </c>
      <c r="V412">
        <v>2190</v>
      </c>
      <c r="W412">
        <v>4.38</v>
      </c>
      <c r="X412">
        <f>SUM(IF(D412=[1]analysis!$C$6,1,0),X411)</f>
        <v>5</v>
      </c>
    </row>
    <row r="413" spans="1:24" s="6" customFormat="1" ht="15.75" customHeight="1" x14ac:dyDescent="0.25">
      <c r="A413" t="s">
        <v>2</v>
      </c>
      <c r="B413" t="s">
        <v>0</v>
      </c>
      <c r="C413" s="25">
        <v>41449</v>
      </c>
      <c r="D413" t="s">
        <v>7</v>
      </c>
      <c r="E413" s="1">
        <v>0.47847222222222219</v>
      </c>
      <c r="F413">
        <v>76.158972000000006</v>
      </c>
      <c r="G413">
        <v>5.9</v>
      </c>
      <c r="H413" s="21">
        <v>6.2</v>
      </c>
      <c r="I413">
        <v>88.26</v>
      </c>
      <c r="J413">
        <v>27</v>
      </c>
      <c r="K413" s="29">
        <v>36</v>
      </c>
      <c r="L413">
        <v>20</v>
      </c>
      <c r="M413">
        <v>19</v>
      </c>
      <c r="N413">
        <v>19.5</v>
      </c>
      <c r="O413">
        <v>5</v>
      </c>
      <c r="P413">
        <v>4</v>
      </c>
      <c r="Q413">
        <v>4.5</v>
      </c>
      <c r="R413">
        <v>3240</v>
      </c>
      <c r="S413">
        <v>2</v>
      </c>
      <c r="T413">
        <v>210</v>
      </c>
      <c r="U413">
        <v>2320</v>
      </c>
      <c r="V413">
        <v>4.63</v>
      </c>
      <c r="W413"/>
      <c r="X413">
        <f>SUM(IF(D413=[1]analysis!$C$6,1,0),X412)</f>
        <v>5</v>
      </c>
    </row>
    <row r="414" spans="1:24" s="6" customFormat="1" ht="15.75" customHeight="1" x14ac:dyDescent="0.25">
      <c r="A414" t="s">
        <v>2</v>
      </c>
      <c r="B414" t="s">
        <v>0</v>
      </c>
      <c r="C414" s="25">
        <v>41449</v>
      </c>
      <c r="D414" t="s">
        <v>8</v>
      </c>
      <c r="E414" s="1">
        <v>0.4826388888888889</v>
      </c>
      <c r="F414">
        <v>36.212305999999998</v>
      </c>
      <c r="G414">
        <v>76.159000000000006</v>
      </c>
      <c r="H414" s="21">
        <v>2.9</v>
      </c>
      <c r="I414">
        <v>37.97</v>
      </c>
      <c r="J414">
        <v>7.2</v>
      </c>
      <c r="K414" s="29">
        <v>30</v>
      </c>
      <c r="L414">
        <v>35</v>
      </c>
      <c r="M414">
        <v>17</v>
      </c>
      <c r="N414">
        <v>16</v>
      </c>
      <c r="O414">
        <v>16.5</v>
      </c>
      <c r="P414">
        <v>4</v>
      </c>
      <c r="Q414">
        <v>0</v>
      </c>
      <c r="R414">
        <v>2</v>
      </c>
      <c r="S414">
        <v>3620</v>
      </c>
      <c r="T414">
        <v>3</v>
      </c>
      <c r="U414">
        <v>225</v>
      </c>
      <c r="V414">
        <v>2570</v>
      </c>
      <c r="W414">
        <v>5.14</v>
      </c>
      <c r="X414">
        <f>SUM(IF(D414=[1]analysis!$C$6,1,0),X413)</f>
        <v>5</v>
      </c>
    </row>
    <row r="415" spans="1:24" s="6" customFormat="1" ht="15.75" customHeight="1" x14ac:dyDescent="0.25">
      <c r="A415" t="s">
        <v>2</v>
      </c>
      <c r="B415" t="s">
        <v>0</v>
      </c>
      <c r="C415" s="25">
        <v>41449</v>
      </c>
      <c r="D415" t="s">
        <v>9</v>
      </c>
      <c r="E415" s="1">
        <v>0.49305555555555558</v>
      </c>
      <c r="F415">
        <v>36.220694000000002</v>
      </c>
      <c r="G415">
        <v>76.130944</v>
      </c>
      <c r="H415" s="21">
        <v>7.7</v>
      </c>
      <c r="I415">
        <v>99.3</v>
      </c>
      <c r="J415">
        <v>7.6</v>
      </c>
      <c r="K415" s="29">
        <v>29</v>
      </c>
      <c r="L415">
        <v>32</v>
      </c>
      <c r="M415">
        <v>16</v>
      </c>
      <c r="N415">
        <v>14</v>
      </c>
      <c r="O415">
        <v>15</v>
      </c>
      <c r="P415">
        <v>6</v>
      </c>
      <c r="Q415">
        <v>5</v>
      </c>
      <c r="R415">
        <v>5.5</v>
      </c>
      <c r="S415">
        <v>3990</v>
      </c>
      <c r="T415">
        <v>7</v>
      </c>
      <c r="U415">
        <v>270</v>
      </c>
      <c r="V415">
        <v>2840</v>
      </c>
      <c r="W415">
        <v>5.68</v>
      </c>
      <c r="X415">
        <f>SUM(IF(D415=[1]analysis!$C$6,1,0),X414)</f>
        <v>5</v>
      </c>
    </row>
    <row r="416" spans="1:24" s="6" customFormat="1" ht="15.75" customHeight="1" x14ac:dyDescent="0.25">
      <c r="A416" t="s">
        <v>2</v>
      </c>
      <c r="B416" t="s">
        <v>0</v>
      </c>
      <c r="C416" s="25">
        <v>41449</v>
      </c>
      <c r="D416" t="s">
        <v>10</v>
      </c>
      <c r="E416" s="1">
        <v>0.48888888888888887</v>
      </c>
      <c r="F416">
        <v>36.220168999999999</v>
      </c>
      <c r="G416">
        <v>76.147668999999993</v>
      </c>
      <c r="H416" s="21">
        <v>7.3</v>
      </c>
      <c r="I416">
        <v>94.14</v>
      </c>
      <c r="J416">
        <v>7.4</v>
      </c>
      <c r="K416" s="29">
        <v>29</v>
      </c>
      <c r="L416">
        <v>30</v>
      </c>
      <c r="M416">
        <v>15</v>
      </c>
      <c r="N416">
        <v>14</v>
      </c>
      <c r="O416">
        <v>14.5</v>
      </c>
      <c r="P416">
        <v>0</v>
      </c>
      <c r="Q416">
        <v>0</v>
      </c>
      <c r="R416">
        <v>0</v>
      </c>
      <c r="S416">
        <v>4410</v>
      </c>
      <c r="T416">
        <v>5</v>
      </c>
      <c r="U416">
        <v>250</v>
      </c>
      <c r="V416">
        <v>3140</v>
      </c>
      <c r="W416">
        <v>6.31</v>
      </c>
      <c r="X416">
        <f>SUM(IF(D416=[1]analysis!$C$6,1,0),X415)</f>
        <v>5</v>
      </c>
    </row>
    <row r="417" spans="1:24" s="6" customFormat="1" ht="15.75" customHeight="1" x14ac:dyDescent="0.25">
      <c r="A417" t="s">
        <v>2</v>
      </c>
      <c r="B417" t="s">
        <v>0</v>
      </c>
      <c r="C417" s="25">
        <v>41449</v>
      </c>
      <c r="D417" t="s">
        <v>11</v>
      </c>
      <c r="E417" s="1">
        <v>0.4909722222222222</v>
      </c>
      <c r="F417">
        <v>36.221778</v>
      </c>
      <c r="G417">
        <v>76.138499999999993</v>
      </c>
      <c r="H417" s="21">
        <v>7.2</v>
      </c>
      <c r="I417">
        <v>92.85</v>
      </c>
      <c r="J417">
        <v>7.5</v>
      </c>
      <c r="K417" s="29">
        <v>29</v>
      </c>
      <c r="L417">
        <v>31</v>
      </c>
      <c r="M417">
        <v>13</v>
      </c>
      <c r="N417">
        <v>12</v>
      </c>
      <c r="O417">
        <v>12.5</v>
      </c>
      <c r="P417">
        <v>6</v>
      </c>
      <c r="Q417">
        <v>5</v>
      </c>
      <c r="R417">
        <v>5.5</v>
      </c>
      <c r="S417">
        <v>4370</v>
      </c>
      <c r="T417">
        <v>8</v>
      </c>
      <c r="U417">
        <v>210</v>
      </c>
      <c r="V417">
        <v>3110</v>
      </c>
      <c r="W417">
        <v>6.21</v>
      </c>
      <c r="X417">
        <f>SUM(IF(D417=[1]analysis!$C$6,1,0),X416)</f>
        <v>5</v>
      </c>
    </row>
    <row r="418" spans="1:24" s="6" customFormat="1" ht="15.75" customHeight="1" x14ac:dyDescent="0.25">
      <c r="A418" t="s">
        <v>2</v>
      </c>
      <c r="B418" t="s">
        <v>0</v>
      </c>
      <c r="C418" s="25">
        <v>41449</v>
      </c>
      <c r="D418" t="s">
        <v>12</v>
      </c>
      <c r="E418" s="1">
        <v>0.4861111111111111</v>
      </c>
      <c r="F418">
        <v>36.214444</v>
      </c>
      <c r="G418">
        <v>76.149472000000003</v>
      </c>
      <c r="H418" s="21">
        <v>7.3</v>
      </c>
      <c r="I418">
        <v>95.58</v>
      </c>
      <c r="J418">
        <v>7.2</v>
      </c>
      <c r="K418" s="29">
        <v>30</v>
      </c>
      <c r="L418">
        <v>30</v>
      </c>
      <c r="M418">
        <v>16</v>
      </c>
      <c r="N418">
        <v>14</v>
      </c>
      <c r="O418">
        <v>15</v>
      </c>
      <c r="P418">
        <v>5</v>
      </c>
      <c r="Q418">
        <v>4</v>
      </c>
      <c r="R418">
        <v>4.5</v>
      </c>
      <c r="S418">
        <v>4410</v>
      </c>
      <c r="T418">
        <v>4</v>
      </c>
      <c r="U418">
        <v>270</v>
      </c>
      <c r="V418">
        <v>3150</v>
      </c>
      <c r="W418">
        <v>6.31</v>
      </c>
      <c r="X418">
        <f>SUM(IF(D418=[1]analysis!$C$6,1,0),X417)</f>
        <v>5</v>
      </c>
    </row>
    <row r="419" spans="1:24" s="6" customFormat="1" ht="15.75" customHeight="1" x14ac:dyDescent="0.25">
      <c r="A419" t="s">
        <v>2</v>
      </c>
      <c r="B419" t="s">
        <v>0</v>
      </c>
      <c r="C419" s="25">
        <v>41449</v>
      </c>
      <c r="D419" t="s">
        <v>13</v>
      </c>
      <c r="E419" s="1">
        <v>0.49652777777777773</v>
      </c>
      <c r="F419">
        <v>36.216667000000001</v>
      </c>
      <c r="G419">
        <v>76.122500000000002</v>
      </c>
      <c r="H419" s="21">
        <v>7.7</v>
      </c>
      <c r="I419">
        <v>99.3</v>
      </c>
      <c r="J419">
        <v>7.6</v>
      </c>
      <c r="K419" s="29">
        <v>29</v>
      </c>
      <c r="L419">
        <v>29</v>
      </c>
      <c r="M419">
        <v>17</v>
      </c>
      <c r="N419">
        <v>16</v>
      </c>
      <c r="O419">
        <v>16.5</v>
      </c>
      <c r="P419">
        <v>7</v>
      </c>
      <c r="Q419">
        <v>6</v>
      </c>
      <c r="R419">
        <v>6.5</v>
      </c>
      <c r="S419">
        <v>4590</v>
      </c>
      <c r="T419">
        <v>9</v>
      </c>
      <c r="U419">
        <v>270</v>
      </c>
      <c r="V419">
        <v>3250</v>
      </c>
      <c r="W419">
        <v>6.49</v>
      </c>
      <c r="X419">
        <f>SUM(IF(D419=[1]analysis!$C$6,1,0),X418)</f>
        <v>6</v>
      </c>
    </row>
    <row r="420" spans="1:24" s="6" customFormat="1" ht="15.75" customHeight="1" x14ac:dyDescent="0.25">
      <c r="A420" t="s">
        <v>2</v>
      </c>
      <c r="B420" t="s">
        <v>24</v>
      </c>
      <c r="C420" s="25">
        <v>41449</v>
      </c>
      <c r="D420" t="s">
        <v>25</v>
      </c>
      <c r="E420" s="1">
        <v>0.53819444444444442</v>
      </c>
      <c r="F420">
        <v>36.388916999999999</v>
      </c>
      <c r="G420">
        <v>76.286221999999995</v>
      </c>
      <c r="H420" s="21">
        <v>-0.2</v>
      </c>
      <c r="I420">
        <v>-2.5</v>
      </c>
      <c r="J420">
        <v>5.3</v>
      </c>
      <c r="K420" s="29">
        <v>27</v>
      </c>
      <c r="L420">
        <v>31</v>
      </c>
      <c r="M420">
        <v>10</v>
      </c>
      <c r="N420">
        <v>9</v>
      </c>
      <c r="O420">
        <v>9.5</v>
      </c>
      <c r="P420">
        <v>0</v>
      </c>
      <c r="Q420">
        <v>0</v>
      </c>
      <c r="R420">
        <v>0</v>
      </c>
      <c r="S420">
        <v>120</v>
      </c>
      <c r="T420">
        <v>0</v>
      </c>
      <c r="U420">
        <v>0</v>
      </c>
      <c r="V420">
        <v>90</v>
      </c>
      <c r="W420">
        <v>0.182</v>
      </c>
      <c r="X420">
        <f>SUM(IF(D420=[1]analysis!$C$6,1,0),X419)</f>
        <v>6</v>
      </c>
    </row>
    <row r="421" spans="1:24" s="6" customFormat="1" ht="15.75" customHeight="1" x14ac:dyDescent="0.25">
      <c r="A421" t="s">
        <v>2</v>
      </c>
      <c r="B421" t="s">
        <v>24</v>
      </c>
      <c r="C421" s="25">
        <v>41449</v>
      </c>
      <c r="D421" t="s">
        <v>26</v>
      </c>
      <c r="E421" s="1">
        <v>0.54166666666666663</v>
      </c>
      <c r="F421">
        <v>36.387444000000002</v>
      </c>
      <c r="G421">
        <v>76.275917000000007</v>
      </c>
      <c r="H421" s="21">
        <v>-0.5</v>
      </c>
      <c r="I421">
        <v>-6.15</v>
      </c>
      <c r="J421">
        <v>5.8</v>
      </c>
      <c r="K421" s="29">
        <v>26</v>
      </c>
      <c r="L421">
        <v>32</v>
      </c>
      <c r="M421">
        <v>9</v>
      </c>
      <c r="N421">
        <v>9</v>
      </c>
      <c r="O421">
        <v>9</v>
      </c>
      <c r="P421">
        <v>0</v>
      </c>
      <c r="Q421">
        <v>0</v>
      </c>
      <c r="R421">
        <v>0</v>
      </c>
      <c r="S421">
        <v>110</v>
      </c>
      <c r="T421">
        <v>0</v>
      </c>
      <c r="U421">
        <v>0</v>
      </c>
      <c r="V421">
        <v>80</v>
      </c>
      <c r="W421">
        <v>0.16900000000000001</v>
      </c>
      <c r="X421">
        <f>SUM(IF(D421=[1]analysis!$C$6,1,0),X420)</f>
        <v>6</v>
      </c>
    </row>
    <row r="422" spans="1:24" s="6" customFormat="1" ht="15.75" customHeight="1" x14ac:dyDescent="0.25">
      <c r="A422" t="s">
        <v>2</v>
      </c>
      <c r="B422" t="s">
        <v>24</v>
      </c>
      <c r="C422" s="25">
        <v>41449</v>
      </c>
      <c r="D422" t="s">
        <v>27</v>
      </c>
      <c r="E422" s="1">
        <v>0.54375000000000007</v>
      </c>
      <c r="F422">
        <v>36.385972000000002</v>
      </c>
      <c r="G422">
        <v>76.265556000000004</v>
      </c>
      <c r="H422" s="21">
        <v>-0.8</v>
      </c>
      <c r="I422">
        <v>-10.32</v>
      </c>
      <c r="J422">
        <v>5.8</v>
      </c>
      <c r="K422" s="29">
        <v>29</v>
      </c>
      <c r="L422">
        <v>30</v>
      </c>
      <c r="M422">
        <v>12</v>
      </c>
      <c r="N422">
        <v>10</v>
      </c>
      <c r="O422">
        <v>11</v>
      </c>
      <c r="P422">
        <v>0</v>
      </c>
      <c r="Q422">
        <v>0</v>
      </c>
      <c r="R422">
        <v>0</v>
      </c>
      <c r="S422">
        <v>200</v>
      </c>
      <c r="T422">
        <v>4</v>
      </c>
      <c r="U422">
        <v>300</v>
      </c>
      <c r="V422">
        <v>140</v>
      </c>
      <c r="W422">
        <v>0.29099999999999998</v>
      </c>
      <c r="X422">
        <f>SUM(IF(D422=[1]analysis!$C$6,1,0),X421)</f>
        <v>6</v>
      </c>
    </row>
    <row r="423" spans="1:24" s="6" customFormat="1" ht="15.75" customHeight="1" x14ac:dyDescent="0.25">
      <c r="A423" t="s">
        <v>2</v>
      </c>
      <c r="B423" t="s">
        <v>24</v>
      </c>
      <c r="C423" s="25">
        <v>41449</v>
      </c>
      <c r="D423" t="s">
        <v>28</v>
      </c>
      <c r="E423" s="1">
        <v>0.54583333333333328</v>
      </c>
      <c r="F423">
        <v>36.381306000000002</v>
      </c>
      <c r="G423">
        <v>76.257582999999997</v>
      </c>
      <c r="H423" s="21">
        <v>-1.1000000000000001</v>
      </c>
      <c r="I423">
        <v>-13.75</v>
      </c>
      <c r="J423">
        <v>6.1</v>
      </c>
      <c r="K423" s="29">
        <v>27</v>
      </c>
      <c r="L423">
        <v>31</v>
      </c>
      <c r="M423">
        <v>11</v>
      </c>
      <c r="N423">
        <v>10</v>
      </c>
      <c r="O423">
        <v>10.5</v>
      </c>
      <c r="P423">
        <v>0</v>
      </c>
      <c r="Q423">
        <v>0</v>
      </c>
      <c r="R423">
        <v>0</v>
      </c>
      <c r="S423">
        <v>140</v>
      </c>
      <c r="T423">
        <v>3</v>
      </c>
      <c r="U423">
        <v>225</v>
      </c>
      <c r="V423">
        <v>100</v>
      </c>
      <c r="W423">
        <v>0.20699999999999999</v>
      </c>
      <c r="X423">
        <f>SUM(IF(D423=[1]analysis!$C$6,1,0),X422)</f>
        <v>6</v>
      </c>
    </row>
    <row r="424" spans="1:24" s="6" customFormat="1" ht="15.75" customHeight="1" x14ac:dyDescent="0.25">
      <c r="A424" t="s">
        <v>2</v>
      </c>
      <c r="B424" t="s">
        <v>24</v>
      </c>
      <c r="C424" s="25">
        <v>41449</v>
      </c>
      <c r="D424" t="s">
        <v>29</v>
      </c>
      <c r="E424" s="1">
        <v>0.54791666666666672</v>
      </c>
      <c r="F424">
        <v>36.373417000000003</v>
      </c>
      <c r="G424">
        <v>76.256556000000003</v>
      </c>
      <c r="H424" s="21">
        <v>-1</v>
      </c>
      <c r="I424">
        <v>-12.5</v>
      </c>
      <c r="J424">
        <v>6.1</v>
      </c>
      <c r="K424" s="29">
        <v>27</v>
      </c>
      <c r="L424">
        <v>32</v>
      </c>
      <c r="M424">
        <v>12</v>
      </c>
      <c r="N424">
        <v>10</v>
      </c>
      <c r="O424">
        <v>11</v>
      </c>
      <c r="P424">
        <v>0</v>
      </c>
      <c r="Q424">
        <v>0</v>
      </c>
      <c r="R424">
        <v>0</v>
      </c>
      <c r="S424">
        <v>130</v>
      </c>
      <c r="T424">
        <v>2</v>
      </c>
      <c r="U424">
        <v>225</v>
      </c>
      <c r="V424">
        <v>90</v>
      </c>
      <c r="W424">
        <v>0.188</v>
      </c>
      <c r="X424">
        <f>SUM(IF(D424=[1]analysis!$C$6,1,0),X423)</f>
        <v>6</v>
      </c>
    </row>
    <row r="425" spans="1:24" s="6" customFormat="1" ht="15.75" customHeight="1" x14ac:dyDescent="0.25">
      <c r="A425" t="s">
        <v>2</v>
      </c>
      <c r="B425" t="s">
        <v>24</v>
      </c>
      <c r="C425" s="25">
        <v>41449</v>
      </c>
      <c r="D425" t="s">
        <v>30</v>
      </c>
      <c r="E425" s="1">
        <v>0.55069444444444449</v>
      </c>
      <c r="F425">
        <v>36.365805999999999</v>
      </c>
      <c r="G425">
        <v>76.259083000000004</v>
      </c>
      <c r="H425" s="21">
        <v>-1.4</v>
      </c>
      <c r="I425">
        <v>-17.489999999999998</v>
      </c>
      <c r="J425">
        <v>6</v>
      </c>
      <c r="K425" s="29">
        <v>27</v>
      </c>
      <c r="L425">
        <v>31</v>
      </c>
      <c r="M425">
        <v>10</v>
      </c>
      <c r="N425">
        <v>9</v>
      </c>
      <c r="O425">
        <v>9.5</v>
      </c>
      <c r="P425">
        <v>0</v>
      </c>
      <c r="Q425">
        <v>0</v>
      </c>
      <c r="R425">
        <v>0</v>
      </c>
      <c r="S425">
        <v>120</v>
      </c>
      <c r="T425">
        <v>0</v>
      </c>
      <c r="U425">
        <v>0</v>
      </c>
      <c r="V425">
        <v>90</v>
      </c>
      <c r="W425">
        <v>0.18</v>
      </c>
      <c r="X425">
        <f>SUM(IF(D425=[1]analysis!$C$6,1,0),X424)</f>
        <v>6</v>
      </c>
    </row>
    <row r="426" spans="1:24" s="6" customFormat="1" ht="15.75" customHeight="1" x14ac:dyDescent="0.25">
      <c r="A426" t="s">
        <v>2</v>
      </c>
      <c r="B426" t="s">
        <v>24</v>
      </c>
      <c r="C426" s="25">
        <v>41449</v>
      </c>
      <c r="D426" t="s">
        <v>31</v>
      </c>
      <c r="E426" s="1">
        <v>0.55208333333333337</v>
      </c>
      <c r="F426">
        <v>36.364221999999998</v>
      </c>
      <c r="G426">
        <v>76.249888999999996</v>
      </c>
      <c r="H426" s="21">
        <v>-1.3</v>
      </c>
      <c r="I426">
        <v>-16.510000000000002</v>
      </c>
      <c r="J426">
        <v>5.9</v>
      </c>
      <c r="K426" s="29">
        <v>28</v>
      </c>
      <c r="L426">
        <v>31</v>
      </c>
      <c r="M426">
        <v>12</v>
      </c>
      <c r="N426">
        <v>11</v>
      </c>
      <c r="O426">
        <v>11.5</v>
      </c>
      <c r="P426">
        <v>4</v>
      </c>
      <c r="Q426">
        <v>0</v>
      </c>
      <c r="R426">
        <v>2</v>
      </c>
      <c r="S426">
        <v>110</v>
      </c>
      <c r="T426">
        <v>0</v>
      </c>
      <c r="U426">
        <v>0</v>
      </c>
      <c r="V426">
        <v>80</v>
      </c>
      <c r="W426">
        <v>0.161</v>
      </c>
      <c r="X426">
        <f>SUM(IF(D426=[1]analysis!$C$6,1,0),X425)</f>
        <v>6</v>
      </c>
    </row>
    <row r="427" spans="1:24" s="6" customFormat="1" ht="15.75" customHeight="1" x14ac:dyDescent="0.25">
      <c r="A427" t="s">
        <v>2</v>
      </c>
      <c r="B427" t="s">
        <v>24</v>
      </c>
      <c r="C427" s="25">
        <v>41449</v>
      </c>
      <c r="D427" t="s">
        <v>32</v>
      </c>
      <c r="E427" s="1">
        <v>0.5541666666666667</v>
      </c>
      <c r="F427">
        <v>36.367944000000001</v>
      </c>
      <c r="G427">
        <v>76.241221999999993</v>
      </c>
      <c r="H427" s="21">
        <v>-0.5</v>
      </c>
      <c r="I427">
        <v>6.35</v>
      </c>
      <c r="J427">
        <v>5.7</v>
      </c>
      <c r="K427" s="29">
        <v>28</v>
      </c>
      <c r="L427">
        <v>31</v>
      </c>
      <c r="M427">
        <v>14</v>
      </c>
      <c r="N427">
        <v>13</v>
      </c>
      <c r="O427">
        <v>13.5</v>
      </c>
      <c r="P427">
        <v>4</v>
      </c>
      <c r="Q427">
        <v>0</v>
      </c>
      <c r="R427">
        <v>2</v>
      </c>
      <c r="S427">
        <v>140</v>
      </c>
      <c r="T427">
        <v>4</v>
      </c>
      <c r="U427">
        <v>120</v>
      </c>
      <c r="V427">
        <v>100</v>
      </c>
      <c r="W427">
        <v>0.20399999999999999</v>
      </c>
      <c r="X427">
        <f>SUM(IF(D427=[1]analysis!$C$6,1,0),X426)</f>
        <v>6</v>
      </c>
    </row>
    <row r="428" spans="1:24" s="6" customFormat="1" ht="15.75" customHeight="1" x14ac:dyDescent="0.25">
      <c r="A428" t="s">
        <v>2</v>
      </c>
      <c r="B428" t="s">
        <v>24</v>
      </c>
      <c r="C428" s="25">
        <v>41449</v>
      </c>
      <c r="D428" t="s">
        <v>33</v>
      </c>
      <c r="E428" s="1">
        <v>0.55694444444444446</v>
      </c>
      <c r="F428">
        <v>36.372388999999998</v>
      </c>
      <c r="G428">
        <v>76.232528000000002</v>
      </c>
      <c r="H428" s="21">
        <v>0.6</v>
      </c>
      <c r="I428">
        <v>7.74</v>
      </c>
      <c r="J428">
        <v>5.7</v>
      </c>
      <c r="K428" s="29">
        <v>29</v>
      </c>
      <c r="L428">
        <v>32</v>
      </c>
      <c r="M428">
        <v>10</v>
      </c>
      <c r="N428">
        <v>8</v>
      </c>
      <c r="O428">
        <v>9</v>
      </c>
      <c r="P428">
        <v>0</v>
      </c>
      <c r="Q428">
        <v>0</v>
      </c>
      <c r="R428">
        <v>0</v>
      </c>
      <c r="S428">
        <v>120</v>
      </c>
      <c r="T428">
        <v>2</v>
      </c>
      <c r="U428">
        <v>330</v>
      </c>
      <c r="V428">
        <v>90</v>
      </c>
      <c r="W428">
        <v>0.182</v>
      </c>
      <c r="X428">
        <f>SUM(IF(D428=[1]analysis!$C$6,1,0),X427)</f>
        <v>6</v>
      </c>
    </row>
    <row r="429" spans="1:24" s="6" customFormat="1" ht="15.75" customHeight="1" x14ac:dyDescent="0.25">
      <c r="A429" t="s">
        <v>2</v>
      </c>
      <c r="B429" t="s">
        <v>24</v>
      </c>
      <c r="C429" s="25">
        <v>41449</v>
      </c>
      <c r="D429" t="s">
        <v>34</v>
      </c>
      <c r="E429" s="1">
        <v>0.55902777777777779</v>
      </c>
      <c r="F429">
        <v>36.364111000000001</v>
      </c>
      <c r="G429">
        <v>76.231082999999998</v>
      </c>
      <c r="H429" s="21">
        <v>1.2</v>
      </c>
      <c r="I429">
        <v>15.47</v>
      </c>
      <c r="J429">
        <v>5.9</v>
      </c>
      <c r="K429" s="29">
        <v>29</v>
      </c>
      <c r="L429">
        <v>32</v>
      </c>
      <c r="M429">
        <v>12</v>
      </c>
      <c r="N429">
        <v>10</v>
      </c>
      <c r="O429">
        <v>11</v>
      </c>
      <c r="P429">
        <v>0</v>
      </c>
      <c r="Q429">
        <v>0</v>
      </c>
      <c r="R429">
        <v>0</v>
      </c>
      <c r="S429">
        <v>100</v>
      </c>
      <c r="T429">
        <v>4</v>
      </c>
      <c r="U429">
        <v>220</v>
      </c>
      <c r="V429">
        <v>70</v>
      </c>
      <c r="W429">
        <v>0.14799999999999999</v>
      </c>
      <c r="X429">
        <f>SUM(IF(D429=[1]analysis!$C$6,1,0),X428)</f>
        <v>6</v>
      </c>
    </row>
    <row r="430" spans="1:24" s="6" customFormat="1" ht="15.75" customHeight="1" x14ac:dyDescent="0.25">
      <c r="A430" t="s">
        <v>2</v>
      </c>
      <c r="B430" t="s">
        <v>24</v>
      </c>
      <c r="C430" s="25">
        <v>41449</v>
      </c>
      <c r="D430" t="s">
        <v>35</v>
      </c>
      <c r="E430" s="1">
        <v>0.56041666666666667</v>
      </c>
      <c r="F430">
        <v>36.355832999999997</v>
      </c>
      <c r="G430">
        <v>76.227110999999994</v>
      </c>
      <c r="H430" s="21">
        <v>1.8</v>
      </c>
      <c r="I430">
        <v>23.57</v>
      </c>
      <c r="J430">
        <v>5.8</v>
      </c>
      <c r="K430" s="29">
        <v>30</v>
      </c>
      <c r="L430">
        <v>31</v>
      </c>
      <c r="M430">
        <v>11</v>
      </c>
      <c r="N430">
        <v>9</v>
      </c>
      <c r="O430">
        <v>10</v>
      </c>
      <c r="P430">
        <v>4</v>
      </c>
      <c r="Q430">
        <v>0</v>
      </c>
      <c r="R430">
        <v>2</v>
      </c>
      <c r="S430">
        <v>110</v>
      </c>
      <c r="T430">
        <v>5</v>
      </c>
      <c r="U430">
        <v>180</v>
      </c>
      <c r="V430">
        <v>80</v>
      </c>
      <c r="W430">
        <v>0.17100000000000001</v>
      </c>
      <c r="X430">
        <f>SUM(IF(D430=[1]analysis!$C$6,1,0),X429)</f>
        <v>6</v>
      </c>
    </row>
    <row r="431" spans="1:24" s="6" customFormat="1" ht="15.75" customHeight="1" x14ac:dyDescent="0.25">
      <c r="A431" t="s">
        <v>2</v>
      </c>
      <c r="B431" t="s">
        <v>24</v>
      </c>
      <c r="C431" s="25">
        <v>41449</v>
      </c>
      <c r="D431" t="s">
        <v>36</v>
      </c>
      <c r="E431" s="1">
        <v>0.56458333333333333</v>
      </c>
      <c r="F431">
        <v>36.347250000000003</v>
      </c>
      <c r="G431">
        <v>76.226528000000002</v>
      </c>
      <c r="H431" s="21">
        <v>0.9</v>
      </c>
      <c r="I431">
        <v>11.25</v>
      </c>
      <c r="J431">
        <v>5.8</v>
      </c>
      <c r="K431" s="29">
        <v>27</v>
      </c>
      <c r="L431">
        <v>31</v>
      </c>
      <c r="M431">
        <v>10</v>
      </c>
      <c r="N431">
        <v>8</v>
      </c>
      <c r="O431">
        <v>9</v>
      </c>
      <c r="P431">
        <v>0</v>
      </c>
      <c r="Q431">
        <v>0</v>
      </c>
      <c r="R431">
        <v>0</v>
      </c>
      <c r="S431">
        <v>130</v>
      </c>
      <c r="T431">
        <v>2</v>
      </c>
      <c r="U431">
        <v>160</v>
      </c>
      <c r="V431">
        <v>90</v>
      </c>
      <c r="W431">
        <v>0.185</v>
      </c>
      <c r="X431">
        <f>SUM(IF(D431=[1]analysis!$C$6,1,0),X430)</f>
        <v>6</v>
      </c>
    </row>
    <row r="432" spans="1:24" s="6" customFormat="1" ht="15.75" customHeight="1" x14ac:dyDescent="0.25">
      <c r="A432" t="s">
        <v>2</v>
      </c>
      <c r="B432" t="s">
        <v>24</v>
      </c>
      <c r="C432" s="25">
        <v>41449</v>
      </c>
      <c r="D432" t="s">
        <v>37</v>
      </c>
      <c r="E432" s="1">
        <v>0.57152777777777775</v>
      </c>
      <c r="F432">
        <v>36.342944000000003</v>
      </c>
      <c r="G432">
        <v>76.216138999999998</v>
      </c>
      <c r="H432" s="21">
        <v>1.7</v>
      </c>
      <c r="I432">
        <v>21.95</v>
      </c>
      <c r="J432">
        <v>5.9</v>
      </c>
      <c r="K432" s="29">
        <v>29</v>
      </c>
      <c r="L432">
        <v>29</v>
      </c>
      <c r="M432">
        <v>12</v>
      </c>
      <c r="N432">
        <v>9</v>
      </c>
      <c r="O432">
        <v>10.5</v>
      </c>
      <c r="P432">
        <v>4</v>
      </c>
      <c r="Q432">
        <v>0</v>
      </c>
      <c r="R432">
        <v>2</v>
      </c>
      <c r="S432">
        <v>210</v>
      </c>
      <c r="T432">
        <v>7</v>
      </c>
      <c r="U432">
        <v>160</v>
      </c>
      <c r="V432">
        <v>150</v>
      </c>
      <c r="W432">
        <v>0.30299999999999999</v>
      </c>
      <c r="X432">
        <f>SUM(IF(D432=[1]analysis!$C$6,1,0),X431)</f>
        <v>6</v>
      </c>
    </row>
    <row r="433" spans="1:24" s="6" customFormat="1" ht="15.75" customHeight="1" x14ac:dyDescent="0.25">
      <c r="A433" t="s">
        <v>2</v>
      </c>
      <c r="B433" t="s">
        <v>24</v>
      </c>
      <c r="C433" s="25">
        <v>41449</v>
      </c>
      <c r="D433" t="s">
        <v>38</v>
      </c>
      <c r="E433" s="1">
        <v>0.57291666666666663</v>
      </c>
      <c r="F433">
        <v>36.336582999999997</v>
      </c>
      <c r="G433">
        <v>76.217139000000003</v>
      </c>
      <c r="H433" s="21">
        <v>1.6</v>
      </c>
      <c r="I433">
        <v>20.63</v>
      </c>
      <c r="J433">
        <v>6</v>
      </c>
      <c r="K433" s="29">
        <v>29</v>
      </c>
      <c r="L433">
        <v>29</v>
      </c>
      <c r="M433">
        <v>12</v>
      </c>
      <c r="N433">
        <v>10</v>
      </c>
      <c r="O433">
        <v>11</v>
      </c>
      <c r="P433">
        <v>4</v>
      </c>
      <c r="Q433">
        <v>4</v>
      </c>
      <c r="R433">
        <v>4</v>
      </c>
      <c r="S433">
        <v>330</v>
      </c>
      <c r="T433">
        <v>4</v>
      </c>
      <c r="U433">
        <v>210</v>
      </c>
      <c r="V433">
        <v>210</v>
      </c>
      <c r="W433">
        <v>0.48299999999999998</v>
      </c>
      <c r="X433">
        <f>SUM(IF(D433=[1]analysis!$C$6,1,0),X432)</f>
        <v>6</v>
      </c>
    </row>
    <row r="434" spans="1:24" s="6" customFormat="1" ht="15.75" customHeight="1" x14ac:dyDescent="0.25">
      <c r="A434" t="s">
        <v>2</v>
      </c>
      <c r="B434" t="s">
        <v>24</v>
      </c>
      <c r="C434" s="25">
        <v>41449</v>
      </c>
      <c r="D434" t="s">
        <v>39</v>
      </c>
      <c r="E434" s="1">
        <v>0.57500000000000007</v>
      </c>
      <c r="F434">
        <v>36.327972000000003</v>
      </c>
      <c r="G434">
        <v>76.21575</v>
      </c>
      <c r="H434" s="21">
        <v>0.7</v>
      </c>
      <c r="I434">
        <v>8.75</v>
      </c>
      <c r="J434">
        <v>6</v>
      </c>
      <c r="K434" s="29">
        <v>27</v>
      </c>
      <c r="L434">
        <v>29</v>
      </c>
      <c r="M434">
        <v>11</v>
      </c>
      <c r="N434">
        <v>10</v>
      </c>
      <c r="O434">
        <v>10.5</v>
      </c>
      <c r="P434">
        <v>0</v>
      </c>
      <c r="Q434">
        <v>0</v>
      </c>
      <c r="R434">
        <v>0</v>
      </c>
      <c r="S434">
        <v>370</v>
      </c>
      <c r="T434">
        <v>4</v>
      </c>
      <c r="U434">
        <v>150</v>
      </c>
      <c r="V434">
        <v>270</v>
      </c>
      <c r="W434">
        <v>0.53900000000000003</v>
      </c>
      <c r="X434">
        <f>SUM(IF(D434=[1]analysis!$C$6,1,0),X433)</f>
        <v>6</v>
      </c>
    </row>
    <row r="435" spans="1:24" s="6" customFormat="1" ht="15.75" customHeight="1" x14ac:dyDescent="0.25">
      <c r="A435" t="s">
        <v>2</v>
      </c>
      <c r="B435" t="s">
        <v>24</v>
      </c>
      <c r="C435" s="25">
        <v>41449</v>
      </c>
      <c r="D435" t="s">
        <v>40</v>
      </c>
      <c r="E435" s="1">
        <v>0.57638888888888895</v>
      </c>
      <c r="F435">
        <v>36.327722000000001</v>
      </c>
      <c r="G435">
        <v>76.205083000000002</v>
      </c>
      <c r="H435" s="21">
        <v>1.5</v>
      </c>
      <c r="I435">
        <v>18.739999999999998</v>
      </c>
      <c r="J435">
        <v>6.1</v>
      </c>
      <c r="K435" s="29">
        <v>27</v>
      </c>
      <c r="L435">
        <v>29</v>
      </c>
      <c r="M435">
        <v>11</v>
      </c>
      <c r="N435">
        <v>9</v>
      </c>
      <c r="O435">
        <v>10</v>
      </c>
      <c r="P435">
        <v>0</v>
      </c>
      <c r="Q435">
        <v>0</v>
      </c>
      <c r="R435">
        <v>0</v>
      </c>
      <c r="S435">
        <v>530</v>
      </c>
      <c r="T435">
        <v>0</v>
      </c>
      <c r="U435">
        <v>0</v>
      </c>
      <c r="V435">
        <v>380</v>
      </c>
      <c r="W435">
        <v>0.76</v>
      </c>
      <c r="X435">
        <f>SUM(IF(D435=[1]analysis!$C$6,1,0),X434)</f>
        <v>6</v>
      </c>
    </row>
    <row r="436" spans="1:24" s="6" customFormat="1" ht="15.75" customHeight="1" x14ac:dyDescent="0.25">
      <c r="A436" t="s">
        <v>2</v>
      </c>
      <c r="B436" t="s">
        <v>24</v>
      </c>
      <c r="C436" s="25">
        <v>41449</v>
      </c>
      <c r="D436" t="s">
        <v>41</v>
      </c>
      <c r="E436" s="1">
        <v>0.57916666666666672</v>
      </c>
      <c r="F436">
        <v>36.327888999999999</v>
      </c>
      <c r="G436">
        <v>76.193583000000004</v>
      </c>
      <c r="H436" s="21">
        <v>2.5</v>
      </c>
      <c r="I436">
        <v>31.24</v>
      </c>
      <c r="J436">
        <v>6.2</v>
      </c>
      <c r="K436" s="29">
        <v>27</v>
      </c>
      <c r="L436">
        <v>28</v>
      </c>
      <c r="M436">
        <v>11</v>
      </c>
      <c r="N436">
        <v>10</v>
      </c>
      <c r="O436">
        <v>10.5</v>
      </c>
      <c r="P436">
        <v>4</v>
      </c>
      <c r="Q436">
        <v>0</v>
      </c>
      <c r="R436">
        <v>2</v>
      </c>
      <c r="S436">
        <v>570</v>
      </c>
      <c r="T436">
        <v>10</v>
      </c>
      <c r="U436">
        <v>180</v>
      </c>
      <c r="V436">
        <v>420</v>
      </c>
      <c r="W436">
        <v>0.85399999999999998</v>
      </c>
      <c r="X436">
        <f>SUM(IF(D436=[1]analysis!$C$6,1,0),X435)</f>
        <v>6</v>
      </c>
    </row>
    <row r="437" spans="1:24" s="6" customFormat="1" ht="15.75" customHeight="1" x14ac:dyDescent="0.25">
      <c r="A437" t="s">
        <v>2</v>
      </c>
      <c r="B437" t="s">
        <v>24</v>
      </c>
      <c r="C437" s="25">
        <v>41449</v>
      </c>
      <c r="D437" t="s">
        <v>42</v>
      </c>
      <c r="E437" s="1">
        <v>0.5805555555555556</v>
      </c>
      <c r="F437">
        <v>36.324388999999996</v>
      </c>
      <c r="G437">
        <v>76.184972000000002</v>
      </c>
      <c r="H437" s="21">
        <v>2.7</v>
      </c>
      <c r="I437">
        <v>33.19</v>
      </c>
      <c r="J437">
        <v>6.3</v>
      </c>
      <c r="K437" s="29">
        <v>26</v>
      </c>
      <c r="L437">
        <v>28</v>
      </c>
      <c r="M437">
        <v>14</v>
      </c>
      <c r="N437">
        <v>13</v>
      </c>
      <c r="O437">
        <v>13.5</v>
      </c>
      <c r="P437">
        <v>0</v>
      </c>
      <c r="Q437">
        <v>0</v>
      </c>
      <c r="R437">
        <v>0</v>
      </c>
      <c r="S437">
        <v>620</v>
      </c>
      <c r="T437">
        <v>5</v>
      </c>
      <c r="U437">
        <v>180</v>
      </c>
      <c r="V437">
        <v>440</v>
      </c>
      <c r="W437">
        <v>0.84599999999999997</v>
      </c>
      <c r="X437">
        <f>SUM(IF(D437=[1]analysis!$C$6,1,0),X436)</f>
        <v>6</v>
      </c>
    </row>
    <row r="438" spans="1:24" s="6" customFormat="1" ht="15.75" customHeight="1" x14ac:dyDescent="0.25">
      <c r="A438" t="s">
        <v>2</v>
      </c>
      <c r="B438" t="s">
        <v>24</v>
      </c>
      <c r="C438" s="25">
        <v>41449</v>
      </c>
      <c r="D438" t="s">
        <v>43</v>
      </c>
      <c r="E438" s="1">
        <v>0.58333333333333337</v>
      </c>
      <c r="F438">
        <v>36.317138999999997</v>
      </c>
      <c r="G438">
        <v>76.183499999999995</v>
      </c>
      <c r="H438" s="21">
        <v>5</v>
      </c>
      <c r="I438">
        <v>62.48</v>
      </c>
      <c r="J438">
        <v>6.3</v>
      </c>
      <c r="K438" s="29">
        <v>27</v>
      </c>
      <c r="L438">
        <v>27</v>
      </c>
      <c r="M438">
        <v>15</v>
      </c>
      <c r="N438">
        <v>13</v>
      </c>
      <c r="O438">
        <v>14</v>
      </c>
      <c r="P438">
        <v>4</v>
      </c>
      <c r="Q438">
        <v>0</v>
      </c>
      <c r="R438">
        <v>2</v>
      </c>
      <c r="S438">
        <v>710</v>
      </c>
      <c r="T438">
        <v>7</v>
      </c>
      <c r="U438">
        <v>180</v>
      </c>
      <c r="V438">
        <v>570</v>
      </c>
      <c r="W438">
        <v>1.026</v>
      </c>
      <c r="X438">
        <f>SUM(IF(D438=[1]analysis!$C$6,1,0),X437)</f>
        <v>6</v>
      </c>
    </row>
    <row r="439" spans="1:24" s="6" customFormat="1" ht="15.75" customHeight="1" x14ac:dyDescent="0.25">
      <c r="A439" t="s">
        <v>2</v>
      </c>
      <c r="B439" t="s">
        <v>24</v>
      </c>
      <c r="C439" s="25">
        <v>41449</v>
      </c>
      <c r="D439" t="s">
        <v>44</v>
      </c>
      <c r="E439" s="1">
        <v>0.58819444444444446</v>
      </c>
      <c r="F439">
        <v>36.315972000000002</v>
      </c>
      <c r="G439">
        <v>76.194166999999993</v>
      </c>
      <c r="H439" s="21">
        <v>3.9</v>
      </c>
      <c r="I439">
        <v>49.52</v>
      </c>
      <c r="J439">
        <v>6.4</v>
      </c>
      <c r="K439" s="29">
        <v>28</v>
      </c>
      <c r="L439">
        <v>28</v>
      </c>
      <c r="M439">
        <v>15</v>
      </c>
      <c r="N439">
        <v>14</v>
      </c>
      <c r="O439">
        <v>14.5</v>
      </c>
      <c r="P439">
        <v>0</v>
      </c>
      <c r="Q439">
        <v>0</v>
      </c>
      <c r="R439">
        <v>0</v>
      </c>
      <c r="S439">
        <v>1350</v>
      </c>
      <c r="T439">
        <v>4</v>
      </c>
      <c r="U439">
        <v>225</v>
      </c>
      <c r="V439">
        <v>960</v>
      </c>
      <c r="W439">
        <v>1.9259999999999999</v>
      </c>
      <c r="X439">
        <f>SUM(IF(D439=[1]analysis!$C$6,1,0),X438)</f>
        <v>6</v>
      </c>
    </row>
    <row r="440" spans="1:24" s="6" customFormat="1" ht="15.75" customHeight="1" x14ac:dyDescent="0.25">
      <c r="A440" t="s">
        <v>2</v>
      </c>
      <c r="B440" t="s">
        <v>24</v>
      </c>
      <c r="C440" s="25">
        <v>41449</v>
      </c>
      <c r="D440" t="s">
        <v>45</v>
      </c>
      <c r="E440" s="1">
        <v>0.59027777777777779</v>
      </c>
      <c r="F440">
        <v>36.315055999999998</v>
      </c>
      <c r="G440">
        <v>76.200083000000006</v>
      </c>
      <c r="H440" s="21">
        <v>3.8</v>
      </c>
      <c r="I440">
        <v>47.48</v>
      </c>
      <c r="J440">
        <v>6.5</v>
      </c>
      <c r="K440" s="29">
        <v>27</v>
      </c>
      <c r="L440">
        <v>28</v>
      </c>
      <c r="M440">
        <v>14</v>
      </c>
      <c r="N440">
        <v>12</v>
      </c>
      <c r="O440">
        <v>13</v>
      </c>
      <c r="P440">
        <v>0</v>
      </c>
      <c r="Q440">
        <v>0</v>
      </c>
      <c r="R440">
        <v>0</v>
      </c>
      <c r="S440">
        <v>1500</v>
      </c>
      <c r="T440">
        <v>10</v>
      </c>
      <c r="U440">
        <v>210</v>
      </c>
      <c r="V440">
        <v>1070</v>
      </c>
      <c r="W440">
        <v>2.15</v>
      </c>
      <c r="X440">
        <f>SUM(IF(D440=[1]analysis!$C$6,1,0),X439)</f>
        <v>6</v>
      </c>
    </row>
    <row r="441" spans="1:24" s="6" customFormat="1" ht="15.75" customHeight="1" x14ac:dyDescent="0.25">
      <c r="A441" t="s">
        <v>2</v>
      </c>
      <c r="B441" t="s">
        <v>24</v>
      </c>
      <c r="C441" s="25">
        <v>41449</v>
      </c>
      <c r="D441" t="s">
        <v>46</v>
      </c>
      <c r="E441" s="1">
        <v>0.59305555555555556</v>
      </c>
      <c r="F441">
        <v>36.306471999999999</v>
      </c>
      <c r="G441">
        <v>76.202083000000002</v>
      </c>
      <c r="H441" s="21">
        <v>3.4</v>
      </c>
      <c r="I441">
        <v>41.8</v>
      </c>
      <c r="J441">
        <v>6.7</v>
      </c>
      <c r="K441" s="29">
        <v>26</v>
      </c>
      <c r="L441">
        <v>28</v>
      </c>
      <c r="M441">
        <v>16</v>
      </c>
      <c r="N441">
        <v>14</v>
      </c>
      <c r="O441">
        <v>15</v>
      </c>
      <c r="P441">
        <v>4</v>
      </c>
      <c r="Q441">
        <v>4</v>
      </c>
      <c r="R441">
        <v>4</v>
      </c>
      <c r="S441">
        <v>1730</v>
      </c>
      <c r="T441">
        <v>4</v>
      </c>
      <c r="U441">
        <v>225</v>
      </c>
      <c r="V441">
        <v>1242</v>
      </c>
      <c r="W441">
        <v>2.4700000000000002</v>
      </c>
      <c r="X441">
        <f>SUM(IF(D441=[1]analysis!$C$6,1,0),X440)</f>
        <v>6</v>
      </c>
    </row>
    <row r="442" spans="1:24" s="6" customFormat="1" ht="15.75" customHeight="1" x14ac:dyDescent="0.25">
      <c r="A442" t="s">
        <v>2</v>
      </c>
      <c r="B442" t="s">
        <v>24</v>
      </c>
      <c r="C442" s="25">
        <v>41449</v>
      </c>
      <c r="D442" t="s">
        <v>47</v>
      </c>
      <c r="E442" s="1">
        <v>0.59583333333333333</v>
      </c>
      <c r="F442">
        <v>36.305332999999997</v>
      </c>
      <c r="G442">
        <v>76.205888999999999</v>
      </c>
      <c r="H442" s="21">
        <v>4.2</v>
      </c>
      <c r="I442">
        <v>51.63</v>
      </c>
      <c r="J442">
        <v>6.7</v>
      </c>
      <c r="K442" s="29">
        <v>26</v>
      </c>
      <c r="L442">
        <v>27</v>
      </c>
      <c r="M442">
        <v>18</v>
      </c>
      <c r="N442">
        <v>17</v>
      </c>
      <c r="O442">
        <v>17.5</v>
      </c>
      <c r="P442">
        <v>5</v>
      </c>
      <c r="Q442">
        <v>4</v>
      </c>
      <c r="R442">
        <v>4.5</v>
      </c>
      <c r="S442">
        <v>1810</v>
      </c>
      <c r="T442">
        <v>3</v>
      </c>
      <c r="U442">
        <v>270</v>
      </c>
      <c r="V442">
        <v>1290</v>
      </c>
      <c r="W442">
        <v>2.58</v>
      </c>
      <c r="X442">
        <f>SUM(IF(D442=[1]analysis!$C$6,1,0),X441)</f>
        <v>6</v>
      </c>
    </row>
    <row r="443" spans="1:24" s="6" customFormat="1" ht="15.75" customHeight="1" x14ac:dyDescent="0.25">
      <c r="A443" t="s">
        <v>2</v>
      </c>
      <c r="B443" t="s">
        <v>24</v>
      </c>
      <c r="C443" s="25">
        <v>41449</v>
      </c>
      <c r="D443" t="s">
        <v>48</v>
      </c>
      <c r="E443" s="1">
        <v>0.59722222222222221</v>
      </c>
      <c r="F443">
        <v>36.304361</v>
      </c>
      <c r="G443">
        <v>76.211332999999996</v>
      </c>
      <c r="H443" s="21">
        <v>5.7</v>
      </c>
      <c r="I443">
        <v>70.069999999999993</v>
      </c>
      <c r="J443">
        <v>6.8</v>
      </c>
      <c r="K443" s="29">
        <v>26</v>
      </c>
      <c r="L443">
        <v>28</v>
      </c>
      <c r="M443">
        <v>17</v>
      </c>
      <c r="N443">
        <v>15</v>
      </c>
      <c r="O443">
        <v>16</v>
      </c>
      <c r="P443">
        <v>0</v>
      </c>
      <c r="Q443">
        <v>0</v>
      </c>
      <c r="R443">
        <v>0</v>
      </c>
      <c r="S443">
        <v>1820</v>
      </c>
      <c r="T443">
        <v>5</v>
      </c>
      <c r="U443">
        <v>270</v>
      </c>
      <c r="V443">
        <v>1290</v>
      </c>
      <c r="W443">
        <v>2.58</v>
      </c>
      <c r="X443">
        <f>SUM(IF(D443=[1]analysis!$C$6,1,0),X442)</f>
        <v>6</v>
      </c>
    </row>
    <row r="444" spans="1:24" s="6" customFormat="1" ht="15.75" customHeight="1" x14ac:dyDescent="0.25">
      <c r="A444" t="s">
        <v>2</v>
      </c>
      <c r="B444" t="s">
        <v>24</v>
      </c>
      <c r="C444" s="25">
        <v>41449</v>
      </c>
      <c r="D444" t="s">
        <v>49</v>
      </c>
      <c r="E444" s="1">
        <v>0.6</v>
      </c>
      <c r="F444">
        <v>36.302638999999999</v>
      </c>
      <c r="G444">
        <v>76.216082999999998</v>
      </c>
      <c r="H444" s="21">
        <v>2.8</v>
      </c>
      <c r="I444">
        <v>33.85</v>
      </c>
      <c r="J444">
        <v>6.8</v>
      </c>
      <c r="K444" s="29">
        <v>25</v>
      </c>
      <c r="L444">
        <v>28</v>
      </c>
      <c r="M444">
        <v>17</v>
      </c>
      <c r="N444">
        <v>15</v>
      </c>
      <c r="O444">
        <v>16</v>
      </c>
      <c r="P444">
        <v>0</v>
      </c>
      <c r="Q444">
        <v>0</v>
      </c>
      <c r="R444">
        <v>0</v>
      </c>
      <c r="S444">
        <v>1960</v>
      </c>
      <c r="T444">
        <v>4</v>
      </c>
      <c r="U444">
        <v>270</v>
      </c>
      <c r="V444">
        <v>1400</v>
      </c>
      <c r="W444">
        <v>2.79</v>
      </c>
      <c r="X444">
        <f>SUM(IF(D444=[1]analysis!$C$6,1,0),X443)</f>
        <v>6</v>
      </c>
    </row>
    <row r="445" spans="1:24" s="6" customFormat="1" ht="15.75" customHeight="1" x14ac:dyDescent="0.25">
      <c r="A445" t="s">
        <v>2</v>
      </c>
      <c r="B445" t="s">
        <v>24</v>
      </c>
      <c r="C445" s="25">
        <v>41449</v>
      </c>
      <c r="D445" t="s">
        <v>50</v>
      </c>
      <c r="E445" s="1">
        <v>0.6020833333333333</v>
      </c>
      <c r="F445">
        <v>36.299694000000002</v>
      </c>
      <c r="G445">
        <v>76.217519999999993</v>
      </c>
      <c r="H445" s="21">
        <v>2.6</v>
      </c>
      <c r="I445">
        <v>31.43</v>
      </c>
      <c r="J445">
        <v>6.8</v>
      </c>
      <c r="K445" s="29">
        <v>25</v>
      </c>
      <c r="L445">
        <v>28</v>
      </c>
      <c r="M445">
        <v>17</v>
      </c>
      <c r="N445">
        <v>16</v>
      </c>
      <c r="O445">
        <v>16.5</v>
      </c>
      <c r="P445">
        <v>4</v>
      </c>
      <c r="Q445">
        <v>0</v>
      </c>
      <c r="R445">
        <v>2</v>
      </c>
      <c r="S445">
        <v>2340</v>
      </c>
      <c r="T445">
        <v>5</v>
      </c>
      <c r="U445">
        <v>225</v>
      </c>
      <c r="V445">
        <v>1670</v>
      </c>
      <c r="W445">
        <v>3.35</v>
      </c>
      <c r="X445">
        <f>SUM(IF(D445=[1]analysis!$C$6,1,0),X444)</f>
        <v>6</v>
      </c>
    </row>
    <row r="446" spans="1:24" s="6" customFormat="1" ht="15.75" customHeight="1" x14ac:dyDescent="0.25">
      <c r="A446" t="s">
        <v>2</v>
      </c>
      <c r="B446" t="s">
        <v>24</v>
      </c>
      <c r="C446" s="25">
        <v>41449</v>
      </c>
      <c r="D446" t="s">
        <v>51</v>
      </c>
      <c r="E446" s="1">
        <v>0.60833333333333328</v>
      </c>
      <c r="F446">
        <v>36.296472000000001</v>
      </c>
      <c r="G446">
        <v>76.217832999999999</v>
      </c>
      <c r="H446" s="21">
        <v>3.6</v>
      </c>
      <c r="I446">
        <v>44.98</v>
      </c>
      <c r="J446">
        <v>7</v>
      </c>
      <c r="K446" s="29">
        <v>27</v>
      </c>
      <c r="L446">
        <v>27.5</v>
      </c>
      <c r="M446">
        <v>20</v>
      </c>
      <c r="N446">
        <v>13</v>
      </c>
      <c r="O446">
        <v>16.5</v>
      </c>
      <c r="P446">
        <v>4</v>
      </c>
      <c r="Q446">
        <v>0</v>
      </c>
      <c r="R446">
        <v>2</v>
      </c>
      <c r="S446">
        <v>2730</v>
      </c>
      <c r="T446">
        <v>2.5</v>
      </c>
      <c r="U446">
        <v>330</v>
      </c>
      <c r="V446">
        <v>1950</v>
      </c>
      <c r="W446">
        <v>3.91</v>
      </c>
      <c r="X446">
        <f>SUM(IF(D446=[1]analysis!$C$6,1,0),X445)</f>
        <v>6</v>
      </c>
    </row>
    <row r="447" spans="1:24" s="6" customFormat="1" ht="15.75" customHeight="1" x14ac:dyDescent="0.25">
      <c r="A447" t="s">
        <v>2</v>
      </c>
      <c r="B447" t="s">
        <v>14</v>
      </c>
      <c r="C447" s="25">
        <v>41446</v>
      </c>
      <c r="D447" t="s">
        <v>15</v>
      </c>
      <c r="E447" s="1">
        <v>0.41875000000000001</v>
      </c>
      <c r="F447">
        <v>36.309750000000001</v>
      </c>
      <c r="G447">
        <v>76.130860999999996</v>
      </c>
      <c r="H447" s="21">
        <v>1.8</v>
      </c>
      <c r="I447">
        <v>22.49</v>
      </c>
      <c r="J447">
        <v>7.6</v>
      </c>
      <c r="K447" s="29">
        <v>27</v>
      </c>
      <c r="L447">
        <v>24.6</v>
      </c>
      <c r="M447">
        <v>31</v>
      </c>
      <c r="N447">
        <v>30</v>
      </c>
      <c r="O447">
        <v>30.5</v>
      </c>
      <c r="P447">
        <v>6</v>
      </c>
      <c r="Q447">
        <v>5</v>
      </c>
      <c r="R447">
        <v>5.5</v>
      </c>
      <c r="S447">
        <v>2120</v>
      </c>
      <c r="T447">
        <v>0.4</v>
      </c>
      <c r="U447">
        <v>230</v>
      </c>
      <c r="V447">
        <v>1520</v>
      </c>
      <c r="W447">
        <v>3.04</v>
      </c>
      <c r="X447">
        <f>SUM(IF(D447=[1]analysis!$C$6,1,0),X446)</f>
        <v>6</v>
      </c>
    </row>
    <row r="448" spans="1:24" s="6" customFormat="1" ht="15.75" customHeight="1" x14ac:dyDescent="0.25">
      <c r="A448" t="s">
        <v>2</v>
      </c>
      <c r="B448" t="s">
        <v>14</v>
      </c>
      <c r="C448" s="25">
        <v>41446</v>
      </c>
      <c r="D448" t="s">
        <v>16</v>
      </c>
      <c r="E448" s="1">
        <v>0.42777777777777781</v>
      </c>
      <c r="F448">
        <v>36.305250000000001</v>
      </c>
      <c r="G448">
        <v>76.130167</v>
      </c>
      <c r="H448" s="21">
        <v>2.1</v>
      </c>
      <c r="I448">
        <v>25.82</v>
      </c>
      <c r="J448">
        <v>7</v>
      </c>
      <c r="K448" s="29">
        <v>26</v>
      </c>
      <c r="L448">
        <v>25.1</v>
      </c>
      <c r="M448">
        <v>31</v>
      </c>
      <c r="N448">
        <v>30</v>
      </c>
      <c r="O448">
        <v>30.5</v>
      </c>
      <c r="P448">
        <v>10</v>
      </c>
      <c r="Q448">
        <v>10</v>
      </c>
      <c r="R448">
        <v>10</v>
      </c>
      <c r="S448">
        <v>2890</v>
      </c>
      <c r="T448">
        <v>1.7</v>
      </c>
      <c r="U448">
        <v>240</v>
      </c>
      <c r="V448">
        <v>2060</v>
      </c>
      <c r="W448">
        <v>4.13</v>
      </c>
      <c r="X448">
        <f>SUM(IF(D448=[1]analysis!$C$6,1,0),X447)</f>
        <v>6</v>
      </c>
    </row>
    <row r="449" spans="1:24" s="6" customFormat="1" ht="15.75" customHeight="1" x14ac:dyDescent="0.25">
      <c r="A449" t="s">
        <v>2</v>
      </c>
      <c r="B449" t="s">
        <v>14</v>
      </c>
      <c r="C449" s="25">
        <v>41446</v>
      </c>
      <c r="D449" t="s">
        <v>17</v>
      </c>
      <c r="E449" s="1">
        <v>0.43611111111111112</v>
      </c>
      <c r="F449">
        <v>36.300944000000001</v>
      </c>
      <c r="G449">
        <v>76.131900000000002</v>
      </c>
      <c r="H449" s="21">
        <v>4.5999999999999996</v>
      </c>
      <c r="I449">
        <v>56.55</v>
      </c>
      <c r="J449">
        <v>7.2</v>
      </c>
      <c r="K449" s="29">
        <v>26</v>
      </c>
      <c r="L449">
        <v>26.1</v>
      </c>
      <c r="M449">
        <v>23</v>
      </c>
      <c r="N449">
        <v>22</v>
      </c>
      <c r="O449">
        <v>22.5</v>
      </c>
      <c r="P449">
        <v>9</v>
      </c>
      <c r="Q449">
        <v>8</v>
      </c>
      <c r="R449">
        <v>8.5</v>
      </c>
      <c r="S449">
        <v>3540</v>
      </c>
      <c r="T449">
        <v>2.5</v>
      </c>
      <c r="U449">
        <v>230</v>
      </c>
      <c r="V449">
        <v>2530</v>
      </c>
      <c r="W449">
        <v>5.04</v>
      </c>
      <c r="X449">
        <f>SUM(IF(D449=[1]analysis!$C$6,1,0),X448)</f>
        <v>6</v>
      </c>
    </row>
    <row r="450" spans="1:24" s="6" customFormat="1" ht="15.75" customHeight="1" x14ac:dyDescent="0.25">
      <c r="A450" t="s">
        <v>2</v>
      </c>
      <c r="B450" t="s">
        <v>14</v>
      </c>
      <c r="C450" s="25">
        <v>41446</v>
      </c>
      <c r="D450" t="s">
        <v>18</v>
      </c>
      <c r="E450" s="1">
        <v>0.44513888888888892</v>
      </c>
      <c r="F450">
        <v>36.296388999999998</v>
      </c>
      <c r="G450">
        <v>76.134</v>
      </c>
      <c r="H450" s="21">
        <v>4.5</v>
      </c>
      <c r="I450">
        <v>55.32</v>
      </c>
      <c r="J450">
        <v>7.4</v>
      </c>
      <c r="K450" s="29">
        <v>26</v>
      </c>
      <c r="L450">
        <v>26.7</v>
      </c>
      <c r="M450">
        <v>16</v>
      </c>
      <c r="N450">
        <v>15</v>
      </c>
      <c r="O450">
        <v>15.5</v>
      </c>
      <c r="P450">
        <v>5</v>
      </c>
      <c r="Q450">
        <v>4</v>
      </c>
      <c r="R450">
        <v>4.5</v>
      </c>
      <c r="S450">
        <v>3710</v>
      </c>
      <c r="T450">
        <v>1.7</v>
      </c>
      <c r="U450">
        <v>240</v>
      </c>
      <c r="V450">
        <v>2650</v>
      </c>
      <c r="W450">
        <v>5.33</v>
      </c>
      <c r="X450">
        <f>SUM(IF(D450=[1]analysis!$C$6,1,0),X449)</f>
        <v>6</v>
      </c>
    </row>
    <row r="451" spans="1:24" s="6" customFormat="1" ht="15.75" customHeight="1" x14ac:dyDescent="0.25">
      <c r="A451" t="s">
        <v>2</v>
      </c>
      <c r="B451" t="s">
        <v>19</v>
      </c>
      <c r="C451" s="25">
        <v>41446</v>
      </c>
      <c r="D451" t="s">
        <v>20</v>
      </c>
      <c r="E451" s="1">
        <v>0.48749999999999999</v>
      </c>
      <c r="F451">
        <v>36.3005</v>
      </c>
      <c r="G451">
        <v>76.115471999999997</v>
      </c>
      <c r="H451" s="21">
        <v>-0.8</v>
      </c>
      <c r="I451">
        <v>-9.83</v>
      </c>
      <c r="J451">
        <v>7</v>
      </c>
      <c r="K451" s="29">
        <v>26</v>
      </c>
      <c r="L451">
        <v>26.1</v>
      </c>
      <c r="M451">
        <v>22</v>
      </c>
      <c r="N451">
        <v>22</v>
      </c>
      <c r="O451">
        <v>22</v>
      </c>
      <c r="P451">
        <v>7</v>
      </c>
      <c r="Q451">
        <v>7</v>
      </c>
      <c r="R451">
        <v>7</v>
      </c>
      <c r="S451">
        <v>630</v>
      </c>
      <c r="T451">
        <v>0</v>
      </c>
      <c r="U451">
        <v>0</v>
      </c>
      <c r="V451">
        <v>450</v>
      </c>
      <c r="W451">
        <v>0.91300000000000003</v>
      </c>
      <c r="X451">
        <f>SUM(IF(D451=[1]analysis!$C$6,1,0),X450)</f>
        <v>6</v>
      </c>
    </row>
    <row r="452" spans="1:24" s="6" customFormat="1" ht="15.75" customHeight="1" x14ac:dyDescent="0.25">
      <c r="A452" t="s">
        <v>2</v>
      </c>
      <c r="B452" t="s">
        <v>19</v>
      </c>
      <c r="C452" s="25">
        <v>41446</v>
      </c>
      <c r="D452" t="s">
        <v>21</v>
      </c>
      <c r="E452" s="1">
        <v>0.48125000000000001</v>
      </c>
      <c r="F452">
        <v>36.298222000000003</v>
      </c>
      <c r="G452">
        <v>76.117971999999995</v>
      </c>
      <c r="H452" s="21">
        <v>-0.1</v>
      </c>
      <c r="I452">
        <v>-1.21</v>
      </c>
      <c r="J452">
        <v>7.3</v>
      </c>
      <c r="K452" s="29">
        <v>25</v>
      </c>
      <c r="L452">
        <v>26.3</v>
      </c>
      <c r="M452">
        <v>30</v>
      </c>
      <c r="N452">
        <v>29</v>
      </c>
      <c r="O452">
        <v>29.5</v>
      </c>
      <c r="P452">
        <v>12</v>
      </c>
      <c r="Q452">
        <v>12</v>
      </c>
      <c r="R452">
        <v>12</v>
      </c>
      <c r="S452">
        <v>3030</v>
      </c>
      <c r="T452">
        <v>0.8</v>
      </c>
      <c r="U452">
        <v>220</v>
      </c>
      <c r="V452">
        <v>2160</v>
      </c>
      <c r="W452">
        <v>4.3099999999999996</v>
      </c>
      <c r="X452">
        <f>SUM(IF(D452=[1]analysis!$C$6,1,0),X451)</f>
        <v>6</v>
      </c>
    </row>
    <row r="453" spans="1:24" s="6" customFormat="1" ht="15.75" customHeight="1" x14ac:dyDescent="0.25">
      <c r="A453" t="s">
        <v>2</v>
      </c>
      <c r="B453" t="s">
        <v>19</v>
      </c>
      <c r="C453" s="25">
        <v>41446</v>
      </c>
      <c r="D453" t="s">
        <v>22</v>
      </c>
      <c r="E453" s="1">
        <v>0.47152777777777777</v>
      </c>
      <c r="F453">
        <v>36.295805999999999</v>
      </c>
      <c r="G453">
        <v>76.122667000000007</v>
      </c>
      <c r="H453" s="21">
        <v>1.5</v>
      </c>
      <c r="I453">
        <v>18.440000000000001</v>
      </c>
      <c r="J453">
        <v>7.1</v>
      </c>
      <c r="K453" s="29">
        <v>26</v>
      </c>
      <c r="L453">
        <v>23.6</v>
      </c>
      <c r="M453">
        <v>24</v>
      </c>
      <c r="N453">
        <v>23</v>
      </c>
      <c r="O453">
        <v>23.5</v>
      </c>
      <c r="P453">
        <v>5</v>
      </c>
      <c r="Q453">
        <v>4</v>
      </c>
      <c r="R453">
        <v>4.5</v>
      </c>
      <c r="S453">
        <v>2860</v>
      </c>
      <c r="T453">
        <v>3.7</v>
      </c>
      <c r="U453">
        <v>250</v>
      </c>
      <c r="V453">
        <v>2040</v>
      </c>
      <c r="W453">
        <v>4.07</v>
      </c>
      <c r="X453">
        <f>SUM(IF(D453=[1]analysis!$C$6,1,0),X452)</f>
        <v>6</v>
      </c>
    </row>
    <row r="454" spans="1:24" s="6" customFormat="1" ht="15.75" customHeight="1" x14ac:dyDescent="0.25">
      <c r="A454" t="s">
        <v>2</v>
      </c>
      <c r="B454" t="s">
        <v>19</v>
      </c>
      <c r="C454" s="25">
        <v>41446</v>
      </c>
      <c r="D454" t="s">
        <v>23</v>
      </c>
      <c r="E454" s="1">
        <v>0.45416666666666666</v>
      </c>
      <c r="F454">
        <v>36.291778000000001</v>
      </c>
      <c r="G454">
        <v>76.133499999999998</v>
      </c>
      <c r="H454" s="21">
        <v>4.7</v>
      </c>
      <c r="I454">
        <v>57.78</v>
      </c>
      <c r="J454">
        <v>7.3</v>
      </c>
      <c r="K454" s="29">
        <v>26</v>
      </c>
      <c r="L454">
        <v>25.5</v>
      </c>
      <c r="M454">
        <v>19</v>
      </c>
      <c r="N454">
        <v>18</v>
      </c>
      <c r="O454">
        <v>18.5</v>
      </c>
      <c r="P454">
        <v>5</v>
      </c>
      <c r="Q454">
        <v>4</v>
      </c>
      <c r="R454">
        <v>4.5</v>
      </c>
      <c r="S454">
        <v>4080</v>
      </c>
      <c r="T454">
        <v>12.2</v>
      </c>
      <c r="U454">
        <v>240</v>
      </c>
      <c r="V454">
        <v>2910</v>
      </c>
      <c r="W454">
        <v>5.8</v>
      </c>
      <c r="X454">
        <f>SUM(IF(D454=[1]analysis!$C$6,1,0),X453)</f>
        <v>6</v>
      </c>
    </row>
    <row r="455" spans="1:24" s="6" customFormat="1" ht="15.75" customHeight="1" x14ac:dyDescent="0.25">
      <c r="A455" t="s">
        <v>2</v>
      </c>
      <c r="B455" t="s">
        <v>67</v>
      </c>
      <c r="C455" s="25">
        <v>41445</v>
      </c>
      <c r="D455" t="s">
        <v>68</v>
      </c>
      <c r="E455" s="1">
        <v>0.64861111111111114</v>
      </c>
      <c r="F455">
        <v>36.323721999999997</v>
      </c>
      <c r="G455">
        <v>76.244028</v>
      </c>
      <c r="H455" s="21">
        <v>-2.2000000000000002</v>
      </c>
      <c r="I455">
        <v>-26.6</v>
      </c>
      <c r="J455">
        <v>7</v>
      </c>
      <c r="K455" s="29">
        <v>25</v>
      </c>
      <c r="L455">
        <v>26.4</v>
      </c>
      <c r="M455">
        <v>29</v>
      </c>
      <c r="N455">
        <v>28</v>
      </c>
      <c r="O455">
        <v>28.5</v>
      </c>
      <c r="P455">
        <v>15</v>
      </c>
      <c r="Q455">
        <v>14</v>
      </c>
      <c r="R455">
        <v>14.5</v>
      </c>
      <c r="S455">
        <v>560</v>
      </c>
      <c r="T455">
        <v>0</v>
      </c>
      <c r="U455">
        <v>0</v>
      </c>
      <c r="V455">
        <v>390</v>
      </c>
      <c r="W455">
        <v>0.79500000000000004</v>
      </c>
      <c r="X455">
        <f>SUM(IF(D455=[1]analysis!$C$6,1,0),X454)</f>
        <v>6</v>
      </c>
    </row>
    <row r="456" spans="1:24" s="6" customFormat="1" ht="15.75" customHeight="1" x14ac:dyDescent="0.25">
      <c r="A456" t="s">
        <v>2</v>
      </c>
      <c r="B456" t="s">
        <v>67</v>
      </c>
      <c r="C456" s="25">
        <v>41445</v>
      </c>
      <c r="D456" t="s">
        <v>69</v>
      </c>
      <c r="E456" s="1">
        <v>0.65694444444444444</v>
      </c>
      <c r="F456">
        <v>36.321778000000002</v>
      </c>
      <c r="G456">
        <v>76.240443999999997</v>
      </c>
      <c r="H456" s="21">
        <v>-2.7</v>
      </c>
      <c r="I456">
        <v>32.64</v>
      </c>
      <c r="J456">
        <v>7.2</v>
      </c>
      <c r="K456" s="29">
        <v>25</v>
      </c>
      <c r="L456">
        <v>26.1</v>
      </c>
      <c r="M456">
        <v>29</v>
      </c>
      <c r="N456">
        <v>28</v>
      </c>
      <c r="O456">
        <v>28.5</v>
      </c>
      <c r="P456">
        <v>15</v>
      </c>
      <c r="Q456">
        <v>14</v>
      </c>
      <c r="R456">
        <v>14.5</v>
      </c>
      <c r="S456">
        <v>530</v>
      </c>
      <c r="T456">
        <v>0</v>
      </c>
      <c r="U456">
        <v>0</v>
      </c>
      <c r="V456">
        <v>380</v>
      </c>
      <c r="W456">
        <v>0.76200000000000001</v>
      </c>
      <c r="X456">
        <f>SUM(IF(D456=[1]analysis!$C$6,1,0),X455)</f>
        <v>6</v>
      </c>
    </row>
    <row r="457" spans="1:24" s="6" customFormat="1" ht="15.75" customHeight="1" x14ac:dyDescent="0.25">
      <c r="A457" t="s">
        <v>2</v>
      </c>
      <c r="B457" t="s">
        <v>67</v>
      </c>
      <c r="C457" s="25">
        <v>41445</v>
      </c>
      <c r="D457" t="s">
        <v>70</v>
      </c>
      <c r="E457" s="1">
        <v>0.66388888888888886</v>
      </c>
      <c r="F457">
        <v>36.322583000000002</v>
      </c>
      <c r="G457">
        <v>76.234943999999999</v>
      </c>
      <c r="H457" s="21">
        <v>-2.5</v>
      </c>
      <c r="I457">
        <v>-30.73</v>
      </c>
      <c r="J457">
        <v>6.8</v>
      </c>
      <c r="K457" s="29">
        <v>26</v>
      </c>
      <c r="L457">
        <v>25.2</v>
      </c>
      <c r="M457">
        <v>27</v>
      </c>
      <c r="N457">
        <v>27</v>
      </c>
      <c r="O457">
        <v>27</v>
      </c>
      <c r="P457">
        <v>18</v>
      </c>
      <c r="Q457">
        <v>17</v>
      </c>
      <c r="R457">
        <v>17.5</v>
      </c>
      <c r="S457">
        <v>680</v>
      </c>
      <c r="T457">
        <v>5.6</v>
      </c>
      <c r="U457">
        <v>210</v>
      </c>
      <c r="V457">
        <v>490</v>
      </c>
      <c r="W457">
        <v>0.98099999999999998</v>
      </c>
      <c r="X457">
        <f>SUM(IF(D457=[1]analysis!$C$6,1,0),X456)</f>
        <v>6</v>
      </c>
    </row>
    <row r="458" spans="1:24" s="6" customFormat="1" ht="15.75" customHeight="1" x14ac:dyDescent="0.25">
      <c r="A458" t="s">
        <v>2</v>
      </c>
      <c r="B458" t="s">
        <v>67</v>
      </c>
      <c r="C458" s="25">
        <v>41445</v>
      </c>
      <c r="D458" t="s">
        <v>71</v>
      </c>
      <c r="E458" s="1">
        <v>0.67083333333333339</v>
      </c>
      <c r="F458">
        <v>36.323805999999998</v>
      </c>
      <c r="G458">
        <v>76.229667000000006</v>
      </c>
      <c r="H458" s="21">
        <v>-12.2</v>
      </c>
      <c r="I458">
        <v>-149.97999999999999</v>
      </c>
      <c r="J458">
        <v>7</v>
      </c>
      <c r="K458" s="29">
        <v>26</v>
      </c>
      <c r="L458">
        <v>24.9</v>
      </c>
      <c r="M458">
        <v>32</v>
      </c>
      <c r="N458">
        <v>32</v>
      </c>
      <c r="O458">
        <v>32</v>
      </c>
      <c r="P458">
        <v>19</v>
      </c>
      <c r="Q458">
        <v>18</v>
      </c>
      <c r="R458">
        <v>18.5</v>
      </c>
      <c r="S458">
        <v>590</v>
      </c>
      <c r="T458">
        <v>4.9000000000000004</v>
      </c>
      <c r="U458">
        <v>240</v>
      </c>
      <c r="V458">
        <v>420</v>
      </c>
      <c r="W458">
        <v>0.85099999999999998</v>
      </c>
      <c r="X458">
        <f>SUM(IF(D458=[1]analysis!$C$6,1,0),X457)</f>
        <v>6</v>
      </c>
    </row>
    <row r="459" spans="1:24" s="6" customFormat="1" ht="15.75" customHeight="1" x14ac:dyDescent="0.25">
      <c r="A459" t="s">
        <v>2</v>
      </c>
      <c r="B459" t="s">
        <v>67</v>
      </c>
      <c r="C459" s="25">
        <v>41445</v>
      </c>
      <c r="D459" t="s">
        <v>72</v>
      </c>
      <c r="E459" s="1">
        <v>0.6791666666666667</v>
      </c>
      <c r="F459">
        <v>36.322833000000003</v>
      </c>
      <c r="G459">
        <v>76.225416999999993</v>
      </c>
      <c r="H459" s="21">
        <v>2.2000000000000002</v>
      </c>
      <c r="I459">
        <v>26.6</v>
      </c>
      <c r="J459">
        <v>7</v>
      </c>
      <c r="K459" s="29">
        <v>25</v>
      </c>
      <c r="L459">
        <v>24.1</v>
      </c>
      <c r="M459">
        <v>30</v>
      </c>
      <c r="N459">
        <v>29</v>
      </c>
      <c r="O459">
        <v>29.5</v>
      </c>
      <c r="P459">
        <v>6</v>
      </c>
      <c r="Q459">
        <v>5</v>
      </c>
      <c r="R459">
        <v>5.5</v>
      </c>
      <c r="S459">
        <v>810</v>
      </c>
      <c r="T459">
        <v>0</v>
      </c>
      <c r="U459">
        <v>0</v>
      </c>
      <c r="V459">
        <v>580</v>
      </c>
      <c r="W459">
        <v>1.161</v>
      </c>
      <c r="X459">
        <f>SUM(IF(D459=[1]analysis!$C$6,1,0),X458)</f>
        <v>6</v>
      </c>
    </row>
    <row r="460" spans="1:24" s="6" customFormat="1" ht="15.75" customHeight="1" x14ac:dyDescent="0.25">
      <c r="A460" t="s">
        <v>2</v>
      </c>
      <c r="B460" t="s">
        <v>67</v>
      </c>
      <c r="C460" s="25">
        <v>41445</v>
      </c>
      <c r="D460" t="s">
        <v>73</v>
      </c>
      <c r="E460" s="1">
        <v>0.68680555555555556</v>
      </c>
      <c r="F460">
        <v>36.318832999999998</v>
      </c>
      <c r="G460">
        <v>76.225278000000003</v>
      </c>
      <c r="H460" s="21"/>
      <c r="I460"/>
      <c r="J460">
        <v>6.9</v>
      </c>
      <c r="K460" s="29">
        <v>24</v>
      </c>
      <c r="L460">
        <v>25.1</v>
      </c>
      <c r="M460">
        <v>29</v>
      </c>
      <c r="N460">
        <v>28</v>
      </c>
      <c r="O460">
        <v>28.5</v>
      </c>
      <c r="P460">
        <v>7</v>
      </c>
      <c r="Q460">
        <v>6</v>
      </c>
      <c r="R460">
        <v>6.5</v>
      </c>
      <c r="S460">
        <v>910</v>
      </c>
      <c r="T460">
        <v>0</v>
      </c>
      <c r="U460">
        <v>0</v>
      </c>
      <c r="V460">
        <v>650</v>
      </c>
      <c r="W460">
        <v>1.3049999999999999</v>
      </c>
      <c r="X460">
        <f>SUM(IF(D460=[1]analysis!$C$6,1,0),X459)</f>
        <v>6</v>
      </c>
    </row>
    <row r="461" spans="1:24" s="6" customFormat="1" ht="15.75" customHeight="1" x14ac:dyDescent="0.25">
      <c r="A461" t="s">
        <v>2</v>
      </c>
      <c r="B461" t="s">
        <v>67</v>
      </c>
      <c r="C461" s="25">
        <v>41445</v>
      </c>
      <c r="D461" t="s">
        <v>74</v>
      </c>
      <c r="E461" s="1">
        <v>0.69652777777777775</v>
      </c>
      <c r="F461">
        <v>36.316277999999997</v>
      </c>
      <c r="G461">
        <v>76.223749999999995</v>
      </c>
      <c r="H461" s="21"/>
      <c r="I461"/>
      <c r="J461">
        <v>7</v>
      </c>
      <c r="K461" s="29">
        <v>26</v>
      </c>
      <c r="L461">
        <v>24.3</v>
      </c>
      <c r="M461">
        <v>37</v>
      </c>
      <c r="N461">
        <v>36</v>
      </c>
      <c r="O461">
        <v>36.5</v>
      </c>
      <c r="P461">
        <v>16</v>
      </c>
      <c r="Q461">
        <v>15</v>
      </c>
      <c r="R461">
        <v>15.5</v>
      </c>
      <c r="S461">
        <v>1090</v>
      </c>
      <c r="T461">
        <v>3.4</v>
      </c>
      <c r="U461">
        <v>230</v>
      </c>
      <c r="V461">
        <v>780</v>
      </c>
      <c r="W461">
        <v>1.5640000000000001</v>
      </c>
      <c r="X461">
        <f>SUM(IF(D461=[1]analysis!$C$6,1,0),X460)</f>
        <v>6</v>
      </c>
    </row>
    <row r="462" spans="1:24" s="6" customFormat="1" ht="15.75" customHeight="1" x14ac:dyDescent="0.25">
      <c r="A462" t="s">
        <v>2</v>
      </c>
      <c r="B462" t="s">
        <v>67</v>
      </c>
      <c r="C462" s="25">
        <v>41445</v>
      </c>
      <c r="D462" t="s">
        <v>75</v>
      </c>
      <c r="E462" s="1">
        <v>0.7090277777777777</v>
      </c>
      <c r="F462">
        <v>36.315556000000001</v>
      </c>
      <c r="G462">
        <v>76.219800000000006</v>
      </c>
      <c r="H462" s="21"/>
      <c r="I462"/>
      <c r="J462">
        <v>7.3</v>
      </c>
      <c r="K462" s="29">
        <v>27</v>
      </c>
      <c r="L462">
        <v>22.4</v>
      </c>
      <c r="M462">
        <v>30</v>
      </c>
      <c r="N462">
        <v>29</v>
      </c>
      <c r="O462">
        <v>29.5</v>
      </c>
      <c r="P462">
        <v>9</v>
      </c>
      <c r="Q462">
        <v>8</v>
      </c>
      <c r="R462">
        <v>8.5</v>
      </c>
      <c r="S462">
        <v>1330</v>
      </c>
      <c r="T462">
        <v>0.08</v>
      </c>
      <c r="U462">
        <v>230</v>
      </c>
      <c r="V462">
        <v>950</v>
      </c>
      <c r="W462">
        <v>1.4119999999999999</v>
      </c>
      <c r="X462">
        <f>SUM(IF(D462=[1]analysis!$C$6,1,0),X461)</f>
        <v>6</v>
      </c>
    </row>
    <row r="463" spans="1:24" s="6" customFormat="1" ht="15.75" customHeight="1" x14ac:dyDescent="0.25">
      <c r="A463" t="s">
        <v>2</v>
      </c>
      <c r="B463" t="s">
        <v>67</v>
      </c>
      <c r="C463" s="25">
        <v>41445</v>
      </c>
      <c r="D463" t="s">
        <v>76</v>
      </c>
      <c r="E463" s="1">
        <v>0.71319444444444446</v>
      </c>
      <c r="F463">
        <v>36.314999999999998</v>
      </c>
      <c r="G463">
        <v>76.218000000000004</v>
      </c>
      <c r="H463" s="21"/>
      <c r="I463"/>
      <c r="J463">
        <v>7.2</v>
      </c>
      <c r="K463" s="29">
        <v>27</v>
      </c>
      <c r="L463">
        <v>25.2</v>
      </c>
      <c r="M463">
        <v>22</v>
      </c>
      <c r="N463">
        <v>21</v>
      </c>
      <c r="O463">
        <v>21.5</v>
      </c>
      <c r="P463">
        <v>7</v>
      </c>
      <c r="Q463">
        <v>7</v>
      </c>
      <c r="R463">
        <v>7</v>
      </c>
      <c r="S463">
        <v>1350</v>
      </c>
      <c r="T463">
        <v>3.7</v>
      </c>
      <c r="U463">
        <v>210</v>
      </c>
      <c r="V463">
        <v>960</v>
      </c>
      <c r="W463">
        <v>1.427</v>
      </c>
      <c r="X463">
        <f>SUM(IF(D463=[1]analysis!$C$6,1,0),X462)</f>
        <v>6</v>
      </c>
    </row>
    <row r="464" spans="1:24" s="6" customFormat="1" ht="15.75" customHeight="1" x14ac:dyDescent="0.25">
      <c r="A464" t="s">
        <v>2</v>
      </c>
      <c r="B464" t="s">
        <v>67</v>
      </c>
      <c r="C464" s="25">
        <v>41445</v>
      </c>
      <c r="D464" t="s">
        <v>77</v>
      </c>
      <c r="E464" s="1">
        <v>0.57986111111111105</v>
      </c>
      <c r="F464">
        <v>36.315528</v>
      </c>
      <c r="G464">
        <v>76.214111000000003</v>
      </c>
      <c r="H464" s="21">
        <v>-2.1</v>
      </c>
      <c r="I464">
        <v>-25.82</v>
      </c>
      <c r="J464">
        <v>7.1</v>
      </c>
      <c r="K464" s="29">
        <v>26</v>
      </c>
      <c r="L464">
        <v>26.7</v>
      </c>
      <c r="M464">
        <v>34</v>
      </c>
      <c r="N464">
        <v>33</v>
      </c>
      <c r="O464">
        <v>33.5</v>
      </c>
      <c r="P464">
        <v>14</v>
      </c>
      <c r="Q464">
        <v>13</v>
      </c>
      <c r="R464">
        <v>13.5</v>
      </c>
      <c r="S464">
        <v>1470</v>
      </c>
      <c r="T464">
        <v>3.6</v>
      </c>
      <c r="U464">
        <v>220</v>
      </c>
      <c r="V464">
        <v>1050</v>
      </c>
      <c r="W464">
        <v>2.1</v>
      </c>
      <c r="X464">
        <f>SUM(IF(D464=[1]analysis!$C$6,1,0),X463)</f>
        <v>6</v>
      </c>
    </row>
    <row r="465" spans="1:24" s="6" customFormat="1" ht="15.75" customHeight="1" x14ac:dyDescent="0.25">
      <c r="A465" t="s">
        <v>2</v>
      </c>
      <c r="B465" t="s">
        <v>67</v>
      </c>
      <c r="C465" s="25">
        <v>41445</v>
      </c>
      <c r="D465" t="s">
        <v>78</v>
      </c>
      <c r="E465" s="1">
        <v>0.5708333333333333</v>
      </c>
      <c r="F465">
        <v>36.313000000000002</v>
      </c>
      <c r="G465">
        <v>76.215249999999997</v>
      </c>
      <c r="H465" s="21">
        <v>2</v>
      </c>
      <c r="I465">
        <v>25.79</v>
      </c>
      <c r="J465">
        <v>7.2</v>
      </c>
      <c r="K465" s="29">
        <v>29</v>
      </c>
      <c r="L465">
        <v>26.4</v>
      </c>
      <c r="M465">
        <v>23</v>
      </c>
      <c r="N465">
        <v>22</v>
      </c>
      <c r="O465">
        <v>22.5</v>
      </c>
      <c r="P465">
        <v>13</v>
      </c>
      <c r="Q465">
        <v>12</v>
      </c>
      <c r="R465">
        <v>12.5</v>
      </c>
      <c r="S465">
        <v>1810</v>
      </c>
      <c r="T465">
        <v>3.8</v>
      </c>
      <c r="U465">
        <v>190</v>
      </c>
      <c r="V465">
        <v>1290</v>
      </c>
      <c r="W465">
        <v>2.59</v>
      </c>
      <c r="X465">
        <f>SUM(IF(D465=[1]analysis!$C$6,1,0),X464)</f>
        <v>6</v>
      </c>
    </row>
    <row r="466" spans="1:24" s="6" customFormat="1" ht="15.75" customHeight="1" x14ac:dyDescent="0.25">
      <c r="A466" t="s">
        <v>2</v>
      </c>
      <c r="B466" t="s">
        <v>67</v>
      </c>
      <c r="C466" s="25">
        <v>41445</v>
      </c>
      <c r="D466" t="s">
        <v>79</v>
      </c>
      <c r="E466" s="1">
        <v>0.5625</v>
      </c>
      <c r="F466">
        <v>36.311610999999999</v>
      </c>
      <c r="G466">
        <v>76.210222000000002</v>
      </c>
      <c r="H466" s="21">
        <v>-0.8</v>
      </c>
      <c r="I466">
        <v>-10</v>
      </c>
      <c r="J466">
        <v>7.2</v>
      </c>
      <c r="K466" s="29">
        <v>27</v>
      </c>
      <c r="L466">
        <v>26.2</v>
      </c>
      <c r="M466">
        <v>33</v>
      </c>
      <c r="N466">
        <v>32</v>
      </c>
      <c r="O466">
        <v>32.5</v>
      </c>
      <c r="P466">
        <v>12</v>
      </c>
      <c r="Q466">
        <v>11</v>
      </c>
      <c r="R466">
        <v>11.5</v>
      </c>
      <c r="S466">
        <v>1840</v>
      </c>
      <c r="T466">
        <v>1.2</v>
      </c>
      <c r="U466">
        <v>320</v>
      </c>
      <c r="V466">
        <v>1320</v>
      </c>
      <c r="W466">
        <v>2.64</v>
      </c>
      <c r="X466">
        <f>SUM(IF(D466=[1]analysis!$C$6,1,0),X465)</f>
        <v>6</v>
      </c>
    </row>
    <row r="467" spans="1:24" s="6" customFormat="1" ht="15.75" customHeight="1" x14ac:dyDescent="0.25">
      <c r="A467" t="s">
        <v>2</v>
      </c>
      <c r="B467" t="s">
        <v>67</v>
      </c>
      <c r="C467" s="25">
        <v>41445</v>
      </c>
      <c r="D467" t="s">
        <v>80</v>
      </c>
      <c r="E467" s="1">
        <v>0.5541666666666667</v>
      </c>
      <c r="F467">
        <v>36.310167</v>
      </c>
      <c r="G467">
        <v>76.212056000000004</v>
      </c>
      <c r="H467" s="21">
        <v>0.1</v>
      </c>
      <c r="I467">
        <v>1.25</v>
      </c>
      <c r="J467">
        <v>7.2</v>
      </c>
      <c r="K467" s="29">
        <v>27</v>
      </c>
      <c r="L467">
        <v>24.9</v>
      </c>
      <c r="M467">
        <v>25</v>
      </c>
      <c r="N467">
        <v>24</v>
      </c>
      <c r="O467">
        <v>24.5</v>
      </c>
      <c r="P467">
        <v>8</v>
      </c>
      <c r="Q467">
        <v>7</v>
      </c>
      <c r="R467">
        <v>7.5</v>
      </c>
      <c r="S467">
        <v>1940</v>
      </c>
      <c r="T467">
        <v>4.3</v>
      </c>
      <c r="U467">
        <v>190</v>
      </c>
      <c r="V467">
        <v>1390</v>
      </c>
      <c r="W467">
        <v>2.78</v>
      </c>
      <c r="X467">
        <f>SUM(IF(D467=[1]analysis!$C$6,1,0),X466)</f>
        <v>6</v>
      </c>
    </row>
    <row r="468" spans="1:24" s="6" customFormat="1" ht="15.75" customHeight="1" x14ac:dyDescent="0.25">
      <c r="A468" t="s">
        <v>2</v>
      </c>
      <c r="B468" t="s">
        <v>67</v>
      </c>
      <c r="C468" s="25">
        <v>41445</v>
      </c>
      <c r="D468" t="s">
        <v>81</v>
      </c>
      <c r="E468" s="1">
        <v>0.54236111111111118</v>
      </c>
      <c r="F468">
        <v>36.308250000000001</v>
      </c>
      <c r="G468">
        <v>76.212193999999997</v>
      </c>
      <c r="H468" s="21">
        <v>2.8</v>
      </c>
      <c r="I468">
        <v>36.11</v>
      </c>
      <c r="J468">
        <v>7</v>
      </c>
      <c r="K468" s="29">
        <v>29</v>
      </c>
      <c r="L468">
        <v>27.1</v>
      </c>
      <c r="M468">
        <v>17</v>
      </c>
      <c r="N468">
        <v>16</v>
      </c>
      <c r="O468">
        <v>16.5</v>
      </c>
      <c r="P468">
        <v>6</v>
      </c>
      <c r="Q468">
        <v>5</v>
      </c>
      <c r="R468">
        <v>5.5</v>
      </c>
      <c r="S468">
        <v>1580</v>
      </c>
      <c r="T468">
        <v>1.2</v>
      </c>
      <c r="U468">
        <v>350</v>
      </c>
      <c r="V468">
        <v>1130</v>
      </c>
      <c r="W468">
        <v>2.2599999999999998</v>
      </c>
      <c r="X468">
        <f>SUM(IF(D468=[1]analysis!$C$6,1,0),X467)</f>
        <v>6</v>
      </c>
    </row>
    <row r="469" spans="1:24" s="6" customFormat="1" ht="15.75" customHeight="1" x14ac:dyDescent="0.25">
      <c r="A469" t="s">
        <v>2</v>
      </c>
      <c r="B469" t="s">
        <v>67</v>
      </c>
      <c r="C469" s="25">
        <v>41445</v>
      </c>
      <c r="D469" t="s">
        <v>82</v>
      </c>
      <c r="E469" s="1">
        <v>0.53749999999999998</v>
      </c>
      <c r="F469">
        <v>36.306944000000001</v>
      </c>
      <c r="G469">
        <v>76.210361000000006</v>
      </c>
      <c r="H469" s="21">
        <v>3</v>
      </c>
      <c r="I469">
        <v>39.28</v>
      </c>
      <c r="J469">
        <v>6.9</v>
      </c>
      <c r="K469" s="29">
        <v>30</v>
      </c>
      <c r="L469">
        <v>26.7</v>
      </c>
      <c r="M469">
        <v>18</v>
      </c>
      <c r="N469">
        <v>17</v>
      </c>
      <c r="O469">
        <v>17.5</v>
      </c>
      <c r="P469">
        <v>7</v>
      </c>
      <c r="Q469">
        <v>6</v>
      </c>
      <c r="R469">
        <v>6.5</v>
      </c>
      <c r="S469">
        <v>1580</v>
      </c>
      <c r="T469">
        <v>4.7</v>
      </c>
      <c r="U469">
        <v>190</v>
      </c>
      <c r="V469">
        <v>1130</v>
      </c>
      <c r="W469">
        <v>2.2599999999999998</v>
      </c>
      <c r="X469">
        <f>SUM(IF(D469=[1]analysis!$C$6,1,0),X468)</f>
        <v>6</v>
      </c>
    </row>
    <row r="470" spans="1:24" s="6" customFormat="1" ht="15.75" customHeight="1" x14ac:dyDescent="0.25">
      <c r="A470" t="s">
        <v>2</v>
      </c>
      <c r="B470" t="s">
        <v>0</v>
      </c>
      <c r="C470" s="25">
        <v>41444</v>
      </c>
      <c r="D470" t="s">
        <v>1</v>
      </c>
      <c r="E470" s="1">
        <v>0.63541666666666663</v>
      </c>
      <c r="F470">
        <v>36.213138999999998</v>
      </c>
      <c r="G470">
        <v>76.172860999999997</v>
      </c>
      <c r="H470" s="21">
        <v>-1.5</v>
      </c>
      <c r="I470">
        <v>-18.13</v>
      </c>
      <c r="J470">
        <v>7.4</v>
      </c>
      <c r="K470" s="29">
        <v>25</v>
      </c>
      <c r="L470">
        <v>24.9</v>
      </c>
      <c r="M470">
        <v>30</v>
      </c>
      <c r="N470">
        <v>27</v>
      </c>
      <c r="O470">
        <v>28.5</v>
      </c>
      <c r="P470">
        <v>9</v>
      </c>
      <c r="Q470">
        <v>8</v>
      </c>
      <c r="R470">
        <v>8.5</v>
      </c>
      <c r="S470">
        <v>1320</v>
      </c>
      <c r="T470">
        <v>2.2999999999999998</v>
      </c>
      <c r="U470">
        <v>240</v>
      </c>
      <c r="V470">
        <v>960</v>
      </c>
      <c r="W470">
        <v>1.8979999999999999</v>
      </c>
      <c r="X470">
        <f>SUM(IF(D470=[1]analysis!$C$6,1,0),X469)</f>
        <v>6</v>
      </c>
    </row>
    <row r="471" spans="1:24" s="6" customFormat="1" ht="15.75" customHeight="1" x14ac:dyDescent="0.25">
      <c r="A471" t="s">
        <v>2</v>
      </c>
      <c r="B471" t="s">
        <v>0</v>
      </c>
      <c r="C471" s="25">
        <v>41444</v>
      </c>
      <c r="D471" t="s">
        <v>3</v>
      </c>
      <c r="E471" s="1">
        <v>0.62847222222222221</v>
      </c>
      <c r="F471">
        <v>36.210943999999998</v>
      </c>
      <c r="G471">
        <v>76.174138999999997</v>
      </c>
      <c r="H471" s="21">
        <v>-1.4</v>
      </c>
      <c r="I471">
        <v>17.21</v>
      </c>
      <c r="J471">
        <v>7.3</v>
      </c>
      <c r="K471" s="29">
        <v>26</v>
      </c>
      <c r="L471">
        <v>27</v>
      </c>
      <c r="M471">
        <v>27</v>
      </c>
      <c r="N471">
        <v>25</v>
      </c>
      <c r="O471">
        <v>26</v>
      </c>
      <c r="P471">
        <v>2</v>
      </c>
      <c r="Q471">
        <v>3</v>
      </c>
      <c r="R471">
        <v>2.5</v>
      </c>
      <c r="S471">
        <v>1540</v>
      </c>
      <c r="T471">
        <v>2.2999999999999998</v>
      </c>
      <c r="U471">
        <v>240</v>
      </c>
      <c r="V471">
        <v>110</v>
      </c>
      <c r="W471">
        <v>2.19</v>
      </c>
      <c r="X471">
        <f>SUM(IF(D471=[1]analysis!$C$6,1,0),X470)</f>
        <v>6</v>
      </c>
    </row>
    <row r="472" spans="1:24" s="6" customFormat="1" ht="15.75" customHeight="1" x14ac:dyDescent="0.25">
      <c r="A472" t="s">
        <v>2</v>
      </c>
      <c r="B472" t="s">
        <v>0</v>
      </c>
      <c r="C472" s="25">
        <v>41444</v>
      </c>
      <c r="D472" t="s">
        <v>4</v>
      </c>
      <c r="E472" s="1">
        <v>0.62083333333333335</v>
      </c>
      <c r="F472">
        <v>36.208868000000002</v>
      </c>
      <c r="G472">
        <v>76.173277999999996</v>
      </c>
      <c r="H472" s="21">
        <v>-1.2</v>
      </c>
      <c r="I472">
        <v>-14.99</v>
      </c>
      <c r="J472">
        <v>6.8</v>
      </c>
      <c r="K472" s="29">
        <v>27</v>
      </c>
      <c r="L472">
        <v>28.2</v>
      </c>
      <c r="M472">
        <v>27</v>
      </c>
      <c r="N472">
        <v>24</v>
      </c>
      <c r="O472">
        <v>25.5</v>
      </c>
      <c r="P472">
        <v>9</v>
      </c>
      <c r="Q472">
        <v>8</v>
      </c>
      <c r="R472">
        <v>8.5</v>
      </c>
      <c r="S472">
        <v>1800</v>
      </c>
      <c r="T472">
        <v>1.2</v>
      </c>
      <c r="U472">
        <v>190</v>
      </c>
      <c r="V472">
        <v>1290</v>
      </c>
      <c r="W472">
        <v>2.58</v>
      </c>
      <c r="X472">
        <f>SUM(IF(D472=[1]analysis!$C$6,1,0),X471)</f>
        <v>6</v>
      </c>
    </row>
    <row r="473" spans="1:24" s="6" customFormat="1" ht="15.75" customHeight="1" x14ac:dyDescent="0.25">
      <c r="A473" t="s">
        <v>2</v>
      </c>
      <c r="B473" t="s">
        <v>0</v>
      </c>
      <c r="C473" s="25">
        <v>41444</v>
      </c>
      <c r="D473" t="s">
        <v>5</v>
      </c>
      <c r="E473" s="1">
        <v>0.61249999999999993</v>
      </c>
      <c r="F473">
        <v>36.206730999999998</v>
      </c>
      <c r="G473">
        <v>76.168441999999999</v>
      </c>
      <c r="H473" s="21">
        <v>3.5</v>
      </c>
      <c r="I473">
        <v>44.44</v>
      </c>
      <c r="J473">
        <v>7.2</v>
      </c>
      <c r="K473" s="29">
        <v>28</v>
      </c>
      <c r="L473">
        <v>27.5</v>
      </c>
      <c r="M473">
        <v>23</v>
      </c>
      <c r="N473">
        <v>20</v>
      </c>
      <c r="O473">
        <v>21.5</v>
      </c>
      <c r="P473">
        <v>7</v>
      </c>
      <c r="Q473">
        <v>6</v>
      </c>
      <c r="R473">
        <v>6.5</v>
      </c>
      <c r="S473">
        <v>2340</v>
      </c>
      <c r="T473">
        <v>10.6</v>
      </c>
      <c r="U473">
        <v>190</v>
      </c>
      <c r="V473">
        <v>1680</v>
      </c>
      <c r="W473">
        <v>3.35</v>
      </c>
      <c r="X473">
        <f>SUM(IF(D473=[1]analysis!$C$6,1,0),X472)</f>
        <v>6</v>
      </c>
    </row>
    <row r="474" spans="1:24" s="6" customFormat="1" ht="15.75" customHeight="1" x14ac:dyDescent="0.25">
      <c r="A474" t="s">
        <v>2</v>
      </c>
      <c r="B474" t="s">
        <v>0</v>
      </c>
      <c r="C474" s="25">
        <v>41444</v>
      </c>
      <c r="D474" t="s">
        <v>6</v>
      </c>
      <c r="E474" s="1">
        <v>0.60138888888888886</v>
      </c>
      <c r="F474">
        <v>36.210102999999997</v>
      </c>
      <c r="G474">
        <v>76.164619000000002</v>
      </c>
      <c r="H474" s="21">
        <v>5.0999999999999996</v>
      </c>
      <c r="I474">
        <v>65.77</v>
      </c>
      <c r="J474">
        <v>7.2</v>
      </c>
      <c r="K474" s="29">
        <v>29</v>
      </c>
      <c r="L474">
        <v>27.4</v>
      </c>
      <c r="M474">
        <v>18</v>
      </c>
      <c r="N474">
        <v>16</v>
      </c>
      <c r="O474">
        <v>17</v>
      </c>
      <c r="P474">
        <v>9</v>
      </c>
      <c r="Q474">
        <v>8</v>
      </c>
      <c r="R474">
        <v>8.5</v>
      </c>
      <c r="S474">
        <v>2770</v>
      </c>
      <c r="T474">
        <v>3.6</v>
      </c>
      <c r="U474">
        <v>210</v>
      </c>
      <c r="V474">
        <v>1980</v>
      </c>
      <c r="W474">
        <v>3.98</v>
      </c>
      <c r="X474">
        <f>SUM(IF(D474=[1]analysis!$C$6,1,0),X473)</f>
        <v>6</v>
      </c>
    </row>
    <row r="475" spans="1:24" s="6" customFormat="1" ht="15.75" customHeight="1" x14ac:dyDescent="0.25">
      <c r="A475" t="s">
        <v>2</v>
      </c>
      <c r="B475" t="s">
        <v>0</v>
      </c>
      <c r="C475" s="25">
        <v>41444</v>
      </c>
      <c r="D475" t="s">
        <v>7</v>
      </c>
      <c r="E475" s="1">
        <v>0.55833333333333335</v>
      </c>
      <c r="F475">
        <v>76.158972000000006</v>
      </c>
      <c r="G475">
        <v>2.1</v>
      </c>
      <c r="H475" s="21">
        <v>3.6</v>
      </c>
      <c r="I475">
        <v>46.42</v>
      </c>
      <c r="J475">
        <v>27</v>
      </c>
      <c r="K475" s="29">
        <v>29</v>
      </c>
      <c r="L475">
        <v>16</v>
      </c>
      <c r="M475">
        <v>15</v>
      </c>
      <c r="N475">
        <v>15.5</v>
      </c>
      <c r="O475">
        <v>5</v>
      </c>
      <c r="P475">
        <v>5</v>
      </c>
      <c r="Q475">
        <v>5</v>
      </c>
      <c r="R475">
        <v>3040</v>
      </c>
      <c r="S475">
        <v>0</v>
      </c>
      <c r="T475"/>
      <c r="U475">
        <v>2170</v>
      </c>
      <c r="V475">
        <v>4.3499999999999996</v>
      </c>
      <c r="W475"/>
      <c r="X475">
        <f>SUM(IF(D475=[1]analysis!$C$6,1,0),X474)</f>
        <v>6</v>
      </c>
    </row>
    <row r="476" spans="1:24" s="6" customFormat="1" ht="15.75" customHeight="1" x14ac:dyDescent="0.25">
      <c r="A476" t="s">
        <v>2</v>
      </c>
      <c r="B476" t="s">
        <v>0</v>
      </c>
      <c r="C476" s="25">
        <v>41444</v>
      </c>
      <c r="D476" t="s">
        <v>8</v>
      </c>
      <c r="E476" s="1">
        <v>0.54999999999999993</v>
      </c>
      <c r="F476">
        <v>36.212305999999998</v>
      </c>
      <c r="G476">
        <v>76.159000000000006</v>
      </c>
      <c r="H476" s="21">
        <v>4.3</v>
      </c>
      <c r="I476">
        <v>53.73</v>
      </c>
      <c r="J476">
        <v>7.3</v>
      </c>
      <c r="K476" s="29">
        <v>27</v>
      </c>
      <c r="L476">
        <v>25</v>
      </c>
      <c r="M476">
        <v>14</v>
      </c>
      <c r="N476">
        <v>12</v>
      </c>
      <c r="O476">
        <v>13</v>
      </c>
      <c r="P476">
        <v>5</v>
      </c>
      <c r="Q476">
        <v>4</v>
      </c>
      <c r="R476">
        <v>4.5</v>
      </c>
      <c r="S476">
        <v>3310</v>
      </c>
      <c r="T476">
        <v>5</v>
      </c>
      <c r="U476">
        <v>280</v>
      </c>
      <c r="V476">
        <v>2360</v>
      </c>
      <c r="W476">
        <v>4.7300000000000004</v>
      </c>
      <c r="X476">
        <f>SUM(IF(D476=[1]analysis!$C$6,1,0),X475)</f>
        <v>6</v>
      </c>
    </row>
    <row r="477" spans="1:24" s="6" customFormat="1" ht="15.75" customHeight="1" x14ac:dyDescent="0.25">
      <c r="A477" t="s">
        <v>2</v>
      </c>
      <c r="B477" t="s">
        <v>0</v>
      </c>
      <c r="C477" s="25">
        <v>41444</v>
      </c>
      <c r="D477" t="s">
        <v>9</v>
      </c>
      <c r="E477" s="1">
        <v>0.5395833333333333</v>
      </c>
      <c r="F477">
        <v>36.220694000000002</v>
      </c>
      <c r="G477">
        <v>76.130944</v>
      </c>
      <c r="H477" s="21">
        <v>4.2</v>
      </c>
      <c r="I477">
        <v>49.87</v>
      </c>
      <c r="J477">
        <v>7.5</v>
      </c>
      <c r="K477" s="29">
        <v>24</v>
      </c>
      <c r="L477">
        <v>26</v>
      </c>
      <c r="M477">
        <v>17</v>
      </c>
      <c r="N477">
        <v>15</v>
      </c>
      <c r="O477">
        <v>16</v>
      </c>
      <c r="P477">
        <v>5</v>
      </c>
      <c r="Q477">
        <v>4</v>
      </c>
      <c r="R477">
        <v>4.5</v>
      </c>
      <c r="S477">
        <v>3670</v>
      </c>
      <c r="T477">
        <v>8</v>
      </c>
      <c r="U477">
        <v>280</v>
      </c>
      <c r="V477">
        <v>2620</v>
      </c>
      <c r="W477">
        <v>5.29</v>
      </c>
      <c r="X477">
        <f>SUM(IF(D477=[1]analysis!$C$6,1,0),X476)</f>
        <v>6</v>
      </c>
    </row>
    <row r="478" spans="1:24" s="6" customFormat="1" ht="15.75" customHeight="1" x14ac:dyDescent="0.25">
      <c r="A478" t="s">
        <v>2</v>
      </c>
      <c r="B478" t="s">
        <v>0</v>
      </c>
      <c r="C478" s="25">
        <v>41444</v>
      </c>
      <c r="D478" t="s">
        <v>10</v>
      </c>
      <c r="E478" s="1">
        <v>0.53055555555555556</v>
      </c>
      <c r="F478">
        <v>36.220168999999999</v>
      </c>
      <c r="G478">
        <v>76.147668999999993</v>
      </c>
      <c r="H478" s="21">
        <v>5.9</v>
      </c>
      <c r="I478">
        <v>72.53</v>
      </c>
      <c r="J478">
        <v>7.6</v>
      </c>
      <c r="K478" s="29">
        <v>26</v>
      </c>
      <c r="L478">
        <v>25</v>
      </c>
      <c r="M478">
        <v>15</v>
      </c>
      <c r="N478">
        <v>14</v>
      </c>
      <c r="O478">
        <v>14.5</v>
      </c>
      <c r="P478">
        <v>5</v>
      </c>
      <c r="Q478">
        <v>4</v>
      </c>
      <c r="R478">
        <v>4.5</v>
      </c>
      <c r="S478">
        <v>3890</v>
      </c>
      <c r="T478">
        <v>5</v>
      </c>
      <c r="U478">
        <v>280</v>
      </c>
      <c r="V478">
        <v>2780</v>
      </c>
      <c r="W478">
        <v>5.57</v>
      </c>
      <c r="X478">
        <f>SUM(IF(D478=[1]analysis!$C$6,1,0),X477)</f>
        <v>6</v>
      </c>
    </row>
    <row r="479" spans="1:24" s="6" customFormat="1" ht="15.75" customHeight="1" x14ac:dyDescent="0.25">
      <c r="A479" t="s">
        <v>2</v>
      </c>
      <c r="B479" t="s">
        <v>0</v>
      </c>
      <c r="C479" s="25">
        <v>41444</v>
      </c>
      <c r="D479" t="s">
        <v>11</v>
      </c>
      <c r="E479" s="1">
        <v>0.5180555555555556</v>
      </c>
      <c r="F479">
        <v>36.221778</v>
      </c>
      <c r="G479">
        <v>76.138499999999993</v>
      </c>
      <c r="H479" s="21">
        <v>5.8</v>
      </c>
      <c r="I479">
        <v>71.3</v>
      </c>
      <c r="J479">
        <v>8.1</v>
      </c>
      <c r="K479" s="29">
        <v>26</v>
      </c>
      <c r="L479">
        <v>26</v>
      </c>
      <c r="M479">
        <v>12</v>
      </c>
      <c r="N479">
        <v>10</v>
      </c>
      <c r="O479">
        <v>11</v>
      </c>
      <c r="P479">
        <v>5</v>
      </c>
      <c r="Q479">
        <v>5</v>
      </c>
      <c r="R479">
        <v>5</v>
      </c>
      <c r="S479">
        <v>4190</v>
      </c>
      <c r="T479">
        <v>6</v>
      </c>
      <c r="U479">
        <v>280</v>
      </c>
      <c r="V479">
        <v>2990</v>
      </c>
      <c r="W479">
        <v>6</v>
      </c>
      <c r="X479">
        <f>SUM(IF(D479=[1]analysis!$C$6,1,0),X478)</f>
        <v>6</v>
      </c>
    </row>
    <row r="480" spans="1:24" s="6" customFormat="1" ht="15.75" customHeight="1" x14ac:dyDescent="0.25">
      <c r="A480" t="s">
        <v>2</v>
      </c>
      <c r="B480" t="s">
        <v>0</v>
      </c>
      <c r="C480" s="25">
        <v>41444</v>
      </c>
      <c r="D480" t="s">
        <v>12</v>
      </c>
      <c r="E480" s="1">
        <v>0.50902777777777775</v>
      </c>
      <c r="F480">
        <v>36.214444</v>
      </c>
      <c r="G480">
        <v>76.149472000000003</v>
      </c>
      <c r="H480" s="21">
        <v>6.3</v>
      </c>
      <c r="I480">
        <v>77.45</v>
      </c>
      <c r="J480">
        <v>8.3000000000000007</v>
      </c>
      <c r="K480" s="29">
        <v>26</v>
      </c>
      <c r="L480">
        <v>25</v>
      </c>
      <c r="M480">
        <v>16</v>
      </c>
      <c r="N480">
        <v>14</v>
      </c>
      <c r="O480">
        <v>15</v>
      </c>
      <c r="P480">
        <v>6</v>
      </c>
      <c r="Q480">
        <v>4</v>
      </c>
      <c r="R480">
        <v>5</v>
      </c>
      <c r="S480">
        <v>4310</v>
      </c>
      <c r="T480">
        <v>10</v>
      </c>
      <c r="U480">
        <v>280</v>
      </c>
      <c r="V480">
        <v>3080</v>
      </c>
      <c r="W480">
        <v>6.16</v>
      </c>
      <c r="X480">
        <f>SUM(IF(D480=[1]analysis!$C$6,1,0),X479)</f>
        <v>6</v>
      </c>
    </row>
    <row r="481" spans="1:24" s="6" customFormat="1" ht="15.75" customHeight="1" x14ac:dyDescent="0.25">
      <c r="A481" t="s">
        <v>2</v>
      </c>
      <c r="B481" t="s">
        <v>0</v>
      </c>
      <c r="C481" s="25">
        <v>41444</v>
      </c>
      <c r="D481" t="s">
        <v>13</v>
      </c>
      <c r="E481" s="1">
        <v>0.4993055555555555</v>
      </c>
      <c r="F481">
        <v>36.216667000000001</v>
      </c>
      <c r="G481">
        <v>76.122500000000002</v>
      </c>
      <c r="H481" s="21">
        <v>6.7</v>
      </c>
      <c r="I481">
        <v>81</v>
      </c>
      <c r="J481">
        <v>8</v>
      </c>
      <c r="K481" s="29">
        <v>25</v>
      </c>
      <c r="L481">
        <v>23</v>
      </c>
      <c r="M481">
        <v>12</v>
      </c>
      <c r="N481">
        <v>12</v>
      </c>
      <c r="O481">
        <v>12</v>
      </c>
      <c r="P481">
        <v>7</v>
      </c>
      <c r="Q481">
        <v>4</v>
      </c>
      <c r="R481">
        <v>5.5</v>
      </c>
      <c r="S481">
        <v>4430</v>
      </c>
      <c r="T481">
        <v>7</v>
      </c>
      <c r="U481">
        <v>280</v>
      </c>
      <c r="V481">
        <v>3170</v>
      </c>
      <c r="W481">
        <v>6.33</v>
      </c>
      <c r="X481">
        <f>SUM(IF(D481=[1]analysis!$C$6,1,0),X480)</f>
        <v>7</v>
      </c>
    </row>
    <row r="482" spans="1:24" s="6" customFormat="1" ht="15.75" customHeight="1" x14ac:dyDescent="0.25">
      <c r="A482" t="s">
        <v>2</v>
      </c>
      <c r="B482" t="s">
        <v>24</v>
      </c>
      <c r="C482" s="25">
        <v>41443</v>
      </c>
      <c r="D482" t="s">
        <v>25</v>
      </c>
      <c r="E482" s="1">
        <v>0.54722222222222217</v>
      </c>
      <c r="F482">
        <v>36.388916999999999</v>
      </c>
      <c r="G482">
        <v>76.286221999999995</v>
      </c>
      <c r="H482" s="21">
        <v>-0.3</v>
      </c>
      <c r="I482">
        <v>-3.63</v>
      </c>
      <c r="J482">
        <v>5.5</v>
      </c>
      <c r="K482" s="29">
        <v>25</v>
      </c>
      <c r="L482">
        <v>30</v>
      </c>
      <c r="M482">
        <v>15</v>
      </c>
      <c r="N482">
        <v>8</v>
      </c>
      <c r="O482">
        <v>11.5</v>
      </c>
      <c r="P482">
        <v>0</v>
      </c>
      <c r="Q482">
        <v>0</v>
      </c>
      <c r="R482">
        <v>0</v>
      </c>
      <c r="S482">
        <v>100</v>
      </c>
      <c r="T482">
        <v>7</v>
      </c>
      <c r="U482">
        <v>220</v>
      </c>
      <c r="V482">
        <v>70</v>
      </c>
      <c r="W482">
        <v>0.16900000000000001</v>
      </c>
      <c r="X482">
        <f>SUM(IF(D482=[1]analysis!$C$6,1,0),X481)</f>
        <v>7</v>
      </c>
    </row>
    <row r="483" spans="1:24" s="6" customFormat="1" ht="15.75" customHeight="1" x14ac:dyDescent="0.25">
      <c r="A483" t="s">
        <v>2</v>
      </c>
      <c r="B483" t="s">
        <v>24</v>
      </c>
      <c r="C483" s="25">
        <v>41443</v>
      </c>
      <c r="D483" t="s">
        <v>26</v>
      </c>
      <c r="E483" s="1">
        <v>0.55277777777777781</v>
      </c>
      <c r="F483">
        <v>36.387444000000002</v>
      </c>
      <c r="G483">
        <v>76.275917000000007</v>
      </c>
      <c r="H483" s="21">
        <v>-0.7</v>
      </c>
      <c r="I483">
        <v>-8.4600000000000009</v>
      </c>
      <c r="J483">
        <v>5.4</v>
      </c>
      <c r="K483" s="29">
        <v>25</v>
      </c>
      <c r="L483">
        <v>28.5</v>
      </c>
      <c r="M483">
        <v>13</v>
      </c>
      <c r="N483">
        <v>10</v>
      </c>
      <c r="O483">
        <v>11.5</v>
      </c>
      <c r="P483">
        <v>3</v>
      </c>
      <c r="Q483">
        <v>3</v>
      </c>
      <c r="R483">
        <v>3</v>
      </c>
      <c r="S483">
        <v>90</v>
      </c>
      <c r="T483">
        <v>4</v>
      </c>
      <c r="U483">
        <v>220</v>
      </c>
      <c r="V483">
        <v>60</v>
      </c>
      <c r="W483">
        <v>0.13300000000000001</v>
      </c>
      <c r="X483">
        <f>SUM(IF(D483=[1]analysis!$C$6,1,0),X482)</f>
        <v>7</v>
      </c>
    </row>
    <row r="484" spans="1:24" s="6" customFormat="1" ht="15.75" customHeight="1" x14ac:dyDescent="0.25">
      <c r="A484" t="s">
        <v>2</v>
      </c>
      <c r="B484" t="s">
        <v>24</v>
      </c>
      <c r="C484" s="25">
        <v>41443</v>
      </c>
      <c r="D484" t="s">
        <v>27</v>
      </c>
      <c r="E484" s="1">
        <v>0.55625000000000002</v>
      </c>
      <c r="F484">
        <v>36.385972000000002</v>
      </c>
      <c r="G484">
        <v>76.265556000000004</v>
      </c>
      <c r="H484" s="21">
        <v>-1.4</v>
      </c>
      <c r="I484">
        <v>-16.93</v>
      </c>
      <c r="J484">
        <v>5.3</v>
      </c>
      <c r="K484" s="29">
        <v>25</v>
      </c>
      <c r="L484">
        <v>31.7</v>
      </c>
      <c r="M484">
        <v>13</v>
      </c>
      <c r="N484">
        <v>10</v>
      </c>
      <c r="O484">
        <v>11.5</v>
      </c>
      <c r="P484">
        <v>5</v>
      </c>
      <c r="Q484">
        <v>4</v>
      </c>
      <c r="R484">
        <v>4.5</v>
      </c>
      <c r="S484">
        <v>90</v>
      </c>
      <c r="T484">
        <v>0</v>
      </c>
      <c r="U484">
        <v>0</v>
      </c>
      <c r="V484">
        <v>60</v>
      </c>
      <c r="W484">
        <v>0.13600000000000001</v>
      </c>
      <c r="X484">
        <f>SUM(IF(D484=[1]analysis!$C$6,1,0),X483)</f>
        <v>7</v>
      </c>
    </row>
    <row r="485" spans="1:24" s="6" customFormat="1" ht="15.75" customHeight="1" x14ac:dyDescent="0.25">
      <c r="A485" t="s">
        <v>2</v>
      </c>
      <c r="B485" t="s">
        <v>24</v>
      </c>
      <c r="C485" s="25">
        <v>41443</v>
      </c>
      <c r="D485" t="s">
        <v>28</v>
      </c>
      <c r="E485" s="1">
        <v>0.55972222222222223</v>
      </c>
      <c r="F485">
        <v>36.381306000000002</v>
      </c>
      <c r="G485">
        <v>76.257582999999997</v>
      </c>
      <c r="H485" s="21">
        <v>-1.4</v>
      </c>
      <c r="I485">
        <v>-17.21</v>
      </c>
      <c r="J485">
        <v>5.3</v>
      </c>
      <c r="K485" s="29">
        <v>26</v>
      </c>
      <c r="L485">
        <v>30.1</v>
      </c>
      <c r="M485">
        <v>11</v>
      </c>
      <c r="N485">
        <v>10</v>
      </c>
      <c r="O485">
        <v>10.5</v>
      </c>
      <c r="P485">
        <v>6</v>
      </c>
      <c r="Q485">
        <v>5</v>
      </c>
      <c r="R485">
        <v>5.5</v>
      </c>
      <c r="S485">
        <v>120</v>
      </c>
      <c r="T485">
        <v>6</v>
      </c>
      <c r="U485">
        <v>220</v>
      </c>
      <c r="V485">
        <v>80</v>
      </c>
      <c r="W485">
        <v>0.17299999999999999</v>
      </c>
      <c r="X485">
        <f>SUM(IF(D485=[1]analysis!$C$6,1,0),X484)</f>
        <v>7</v>
      </c>
    </row>
    <row r="486" spans="1:24" s="6" customFormat="1" ht="15.75" customHeight="1" x14ac:dyDescent="0.25">
      <c r="A486" t="s">
        <v>2</v>
      </c>
      <c r="B486" t="s">
        <v>24</v>
      </c>
      <c r="C486" s="25">
        <v>41443</v>
      </c>
      <c r="D486" t="s">
        <v>29</v>
      </c>
      <c r="E486" s="1">
        <v>0.5625</v>
      </c>
      <c r="F486">
        <v>36.373417000000003</v>
      </c>
      <c r="G486">
        <v>76.256556000000003</v>
      </c>
      <c r="H486" s="21">
        <v>-1.7</v>
      </c>
      <c r="I486">
        <v>-20.55</v>
      </c>
      <c r="J486">
        <v>5.3</v>
      </c>
      <c r="K486" s="29">
        <v>25</v>
      </c>
      <c r="L486">
        <v>29.4</v>
      </c>
      <c r="M486">
        <v>10</v>
      </c>
      <c r="N486">
        <v>10</v>
      </c>
      <c r="O486">
        <v>10</v>
      </c>
      <c r="P486">
        <v>0</v>
      </c>
      <c r="Q486">
        <v>0</v>
      </c>
      <c r="R486">
        <v>0</v>
      </c>
      <c r="S486">
        <v>80</v>
      </c>
      <c r="T486">
        <v>4</v>
      </c>
      <c r="U486">
        <v>220</v>
      </c>
      <c r="V486">
        <v>60</v>
      </c>
      <c r="W486">
        <v>0.126</v>
      </c>
      <c r="X486">
        <f>SUM(IF(D486=[1]analysis!$C$6,1,0),X485)</f>
        <v>7</v>
      </c>
    </row>
    <row r="487" spans="1:24" s="6" customFormat="1" ht="15.75" customHeight="1" x14ac:dyDescent="0.25">
      <c r="A487" t="s">
        <v>2</v>
      </c>
      <c r="B487" t="s">
        <v>24</v>
      </c>
      <c r="C487" s="25">
        <v>41443</v>
      </c>
      <c r="D487" t="s">
        <v>30</v>
      </c>
      <c r="E487" s="1">
        <v>0.56666666666666665</v>
      </c>
      <c r="F487">
        <v>36.365805999999999</v>
      </c>
      <c r="G487">
        <v>76.259083000000004</v>
      </c>
      <c r="H487" s="21">
        <v>-2</v>
      </c>
      <c r="I487">
        <v>-24.18</v>
      </c>
      <c r="J487">
        <v>5.3</v>
      </c>
      <c r="K487" s="29">
        <v>25</v>
      </c>
      <c r="L487">
        <v>28.6</v>
      </c>
      <c r="M487">
        <v>11</v>
      </c>
      <c r="N487">
        <v>9</v>
      </c>
      <c r="O487">
        <v>10</v>
      </c>
      <c r="P487">
        <v>0</v>
      </c>
      <c r="Q487">
        <v>0</v>
      </c>
      <c r="R487">
        <v>0</v>
      </c>
      <c r="S487">
        <v>90</v>
      </c>
      <c r="T487">
        <v>0</v>
      </c>
      <c r="U487">
        <v>0</v>
      </c>
      <c r="V487">
        <v>60</v>
      </c>
      <c r="W487">
        <v>0.13200000000000001</v>
      </c>
      <c r="X487">
        <f>SUM(IF(D487=[1]analysis!$C$6,1,0),X486)</f>
        <v>7</v>
      </c>
    </row>
    <row r="488" spans="1:24" s="6" customFormat="1" ht="15.75" customHeight="1" x14ac:dyDescent="0.25">
      <c r="A488" t="s">
        <v>2</v>
      </c>
      <c r="B488" t="s">
        <v>24</v>
      </c>
      <c r="C488" s="25">
        <v>41443</v>
      </c>
      <c r="D488" t="s">
        <v>31</v>
      </c>
      <c r="E488" s="1">
        <v>0.57013888888888886</v>
      </c>
      <c r="F488">
        <v>36.364221999999998</v>
      </c>
      <c r="G488">
        <v>76.249888999999996</v>
      </c>
      <c r="H488" s="21">
        <v>-1.4</v>
      </c>
      <c r="I488">
        <v>-16.93</v>
      </c>
      <c r="J488">
        <v>5.5</v>
      </c>
      <c r="K488" s="29">
        <v>25</v>
      </c>
      <c r="L488">
        <v>31</v>
      </c>
      <c r="M488">
        <v>12</v>
      </c>
      <c r="N488">
        <v>9</v>
      </c>
      <c r="O488">
        <v>10.5</v>
      </c>
      <c r="P488">
        <v>0</v>
      </c>
      <c r="Q488">
        <v>0</v>
      </c>
      <c r="R488">
        <v>0</v>
      </c>
      <c r="S488">
        <v>100</v>
      </c>
      <c r="T488">
        <v>2</v>
      </c>
      <c r="U488">
        <v>220</v>
      </c>
      <c r="V488">
        <v>70</v>
      </c>
      <c r="W488">
        <v>0.154</v>
      </c>
      <c r="X488">
        <f>SUM(IF(D488=[1]analysis!$C$6,1,0),X487)</f>
        <v>7</v>
      </c>
    </row>
    <row r="489" spans="1:24" s="6" customFormat="1" ht="15.75" customHeight="1" x14ac:dyDescent="0.25">
      <c r="A489" t="s">
        <v>2</v>
      </c>
      <c r="B489" t="s">
        <v>24</v>
      </c>
      <c r="C489" s="25">
        <v>41443</v>
      </c>
      <c r="D489" t="s">
        <v>32</v>
      </c>
      <c r="E489" s="1">
        <v>0.57152777777777775</v>
      </c>
      <c r="F489">
        <v>36.367944000000001</v>
      </c>
      <c r="G489">
        <v>76.241221999999993</v>
      </c>
      <c r="H489" s="21">
        <v>-1.7</v>
      </c>
      <c r="I489">
        <v>-20.55</v>
      </c>
      <c r="J489">
        <v>5.6</v>
      </c>
      <c r="K489" s="29">
        <v>25</v>
      </c>
      <c r="L489">
        <v>29.5</v>
      </c>
      <c r="M489">
        <v>11</v>
      </c>
      <c r="N489">
        <v>11</v>
      </c>
      <c r="O489">
        <v>11</v>
      </c>
      <c r="P489">
        <v>0</v>
      </c>
      <c r="Q489">
        <v>0</v>
      </c>
      <c r="R489">
        <v>0</v>
      </c>
      <c r="S489">
        <v>100</v>
      </c>
      <c r="T489">
        <v>4</v>
      </c>
      <c r="U489">
        <v>220</v>
      </c>
      <c r="V489">
        <v>70</v>
      </c>
      <c r="W489">
        <v>0.155</v>
      </c>
      <c r="X489">
        <f>SUM(IF(D489=[1]analysis!$C$6,1,0),X488)</f>
        <v>7</v>
      </c>
    </row>
    <row r="490" spans="1:24" s="6" customFormat="1" ht="15.75" customHeight="1" x14ac:dyDescent="0.25">
      <c r="A490" t="s">
        <v>2</v>
      </c>
      <c r="B490" t="s">
        <v>24</v>
      </c>
      <c r="C490" s="25">
        <v>41443</v>
      </c>
      <c r="D490" t="s">
        <v>33</v>
      </c>
      <c r="E490" s="1">
        <v>0.57430555555555551</v>
      </c>
      <c r="F490">
        <v>36.372388999999998</v>
      </c>
      <c r="G490">
        <v>76.232528000000002</v>
      </c>
      <c r="H490" s="21">
        <v>-0.6</v>
      </c>
      <c r="I490">
        <v>-7.5</v>
      </c>
      <c r="J490">
        <v>5.8</v>
      </c>
      <c r="K490" s="29">
        <v>27</v>
      </c>
      <c r="L490">
        <v>31.7</v>
      </c>
      <c r="M490">
        <v>14</v>
      </c>
      <c r="N490">
        <v>10</v>
      </c>
      <c r="O490">
        <v>12</v>
      </c>
      <c r="P490">
        <v>4</v>
      </c>
      <c r="Q490">
        <v>0</v>
      </c>
      <c r="R490">
        <v>2</v>
      </c>
      <c r="S490">
        <v>170</v>
      </c>
      <c r="T490">
        <v>4</v>
      </c>
      <c r="U490">
        <v>200</v>
      </c>
      <c r="V490">
        <v>120</v>
      </c>
      <c r="W490">
        <v>0.245</v>
      </c>
      <c r="X490">
        <f>SUM(IF(D490=[1]analysis!$C$6,1,0),X489)</f>
        <v>7</v>
      </c>
    </row>
    <row r="491" spans="1:24" s="6" customFormat="1" ht="15.75" customHeight="1" x14ac:dyDescent="0.25">
      <c r="A491" t="s">
        <v>2</v>
      </c>
      <c r="B491" t="s">
        <v>24</v>
      </c>
      <c r="C491" s="25">
        <v>41443</v>
      </c>
      <c r="D491" t="s">
        <v>34</v>
      </c>
      <c r="E491" s="1">
        <v>0.57638888888888895</v>
      </c>
      <c r="F491">
        <v>36.364111000000001</v>
      </c>
      <c r="G491">
        <v>76.231082999999998</v>
      </c>
      <c r="H491" s="21">
        <v>0.6</v>
      </c>
      <c r="I491">
        <v>7.38</v>
      </c>
      <c r="J491">
        <v>6</v>
      </c>
      <c r="K491" s="29">
        <v>26</v>
      </c>
      <c r="L491">
        <v>29.6</v>
      </c>
      <c r="M491">
        <v>14</v>
      </c>
      <c r="N491">
        <v>13</v>
      </c>
      <c r="O491">
        <v>13.5</v>
      </c>
      <c r="P491">
        <v>4</v>
      </c>
      <c r="Q491">
        <v>0</v>
      </c>
      <c r="R491">
        <v>2</v>
      </c>
      <c r="S491">
        <v>160</v>
      </c>
      <c r="T491">
        <v>7</v>
      </c>
      <c r="U491">
        <v>225</v>
      </c>
      <c r="V491">
        <v>110</v>
      </c>
      <c r="W491">
        <v>0.23499999999999999</v>
      </c>
      <c r="X491">
        <f>SUM(IF(D491=[1]analysis!$C$6,1,0),X490)</f>
        <v>7</v>
      </c>
    </row>
    <row r="492" spans="1:24" s="6" customFormat="1" ht="15.75" customHeight="1" x14ac:dyDescent="0.25">
      <c r="A492" t="s">
        <v>2</v>
      </c>
      <c r="B492" t="s">
        <v>24</v>
      </c>
      <c r="C492" s="25">
        <v>41443</v>
      </c>
      <c r="D492" t="s">
        <v>35</v>
      </c>
      <c r="E492" s="1">
        <v>0.57847222222222217</v>
      </c>
      <c r="F492">
        <v>36.355832999999997</v>
      </c>
      <c r="G492">
        <v>76.227110999999994</v>
      </c>
      <c r="H492" s="21">
        <v>1.3</v>
      </c>
      <c r="I492">
        <v>16.239999999999998</v>
      </c>
      <c r="J492">
        <v>6.1</v>
      </c>
      <c r="K492" s="29">
        <v>27</v>
      </c>
      <c r="L492">
        <v>29.6</v>
      </c>
      <c r="M492">
        <v>12</v>
      </c>
      <c r="N492">
        <v>13</v>
      </c>
      <c r="O492">
        <v>12.5</v>
      </c>
      <c r="P492">
        <v>0</v>
      </c>
      <c r="Q492">
        <v>0</v>
      </c>
      <c r="R492">
        <v>0</v>
      </c>
      <c r="S492">
        <v>190</v>
      </c>
      <c r="T492">
        <v>4</v>
      </c>
      <c r="U492">
        <v>220</v>
      </c>
      <c r="V492">
        <v>140</v>
      </c>
      <c r="W492">
        <v>0.28399999999999997</v>
      </c>
      <c r="X492">
        <f>SUM(IF(D492=[1]analysis!$C$6,1,0),X491)</f>
        <v>7</v>
      </c>
    </row>
    <row r="493" spans="1:24" s="6" customFormat="1" ht="15.75" customHeight="1" x14ac:dyDescent="0.25">
      <c r="A493" t="s">
        <v>2</v>
      </c>
      <c r="B493" t="s">
        <v>24</v>
      </c>
      <c r="C493" s="25">
        <v>41443</v>
      </c>
      <c r="D493" t="s">
        <v>36</v>
      </c>
      <c r="E493" s="1">
        <v>0.58124999999999993</v>
      </c>
      <c r="F493">
        <v>36.347250000000003</v>
      </c>
      <c r="G493">
        <v>76.226528000000002</v>
      </c>
      <c r="H493" s="21">
        <v>0.5</v>
      </c>
      <c r="I493">
        <v>6.15</v>
      </c>
      <c r="J493">
        <v>5.6</v>
      </c>
      <c r="K493" s="29">
        <v>26</v>
      </c>
      <c r="L493">
        <v>29.7</v>
      </c>
      <c r="M493">
        <v>13</v>
      </c>
      <c r="N493">
        <v>11</v>
      </c>
      <c r="O493">
        <v>12</v>
      </c>
      <c r="P493">
        <v>0</v>
      </c>
      <c r="Q493">
        <v>0</v>
      </c>
      <c r="R493">
        <v>0</v>
      </c>
      <c r="S493">
        <v>240</v>
      </c>
      <c r="T493">
        <v>3</v>
      </c>
      <c r="U493">
        <v>180</v>
      </c>
      <c r="V493">
        <v>170</v>
      </c>
      <c r="W493">
        <v>0.35</v>
      </c>
      <c r="X493">
        <f>SUM(IF(D493=[1]analysis!$C$6,1,0),X492)</f>
        <v>7</v>
      </c>
    </row>
    <row r="494" spans="1:24" s="6" customFormat="1" ht="15.75" customHeight="1" x14ac:dyDescent="0.25">
      <c r="A494" t="s">
        <v>2</v>
      </c>
      <c r="B494" t="s">
        <v>24</v>
      </c>
      <c r="C494" s="25">
        <v>41443</v>
      </c>
      <c r="D494" t="s">
        <v>37</v>
      </c>
      <c r="E494" s="1">
        <v>0.5854166666666667</v>
      </c>
      <c r="F494">
        <v>36.342944000000003</v>
      </c>
      <c r="G494">
        <v>76.216138999999998</v>
      </c>
      <c r="H494" s="21">
        <v>1.4</v>
      </c>
      <c r="I494">
        <v>17.489999999999998</v>
      </c>
      <c r="J494">
        <v>6</v>
      </c>
      <c r="K494" s="29">
        <v>27</v>
      </c>
      <c r="L494">
        <v>30.2</v>
      </c>
      <c r="M494">
        <v>14</v>
      </c>
      <c r="N494">
        <v>10</v>
      </c>
      <c r="O494">
        <v>12</v>
      </c>
      <c r="P494">
        <v>4</v>
      </c>
      <c r="Q494">
        <v>0</v>
      </c>
      <c r="R494">
        <v>2</v>
      </c>
      <c r="S494">
        <v>300</v>
      </c>
      <c r="T494">
        <v>3</v>
      </c>
      <c r="U494">
        <v>225</v>
      </c>
      <c r="V494">
        <v>210</v>
      </c>
      <c r="W494">
        <v>0.42899999999999999</v>
      </c>
      <c r="X494">
        <f>SUM(IF(D494=[1]analysis!$C$6,1,0),X493)</f>
        <v>7</v>
      </c>
    </row>
    <row r="495" spans="1:24" s="6" customFormat="1" ht="15.75" customHeight="1" x14ac:dyDescent="0.25">
      <c r="A495" t="s">
        <v>2</v>
      </c>
      <c r="B495" t="s">
        <v>24</v>
      </c>
      <c r="C495" s="25">
        <v>41443</v>
      </c>
      <c r="D495" t="s">
        <v>38</v>
      </c>
      <c r="E495" s="1">
        <v>0.58750000000000002</v>
      </c>
      <c r="F495">
        <v>36.336582999999997</v>
      </c>
      <c r="G495">
        <v>76.217139000000003</v>
      </c>
      <c r="H495" s="21">
        <v>1.3</v>
      </c>
      <c r="I495">
        <v>15.98</v>
      </c>
      <c r="J495">
        <v>6.1</v>
      </c>
      <c r="K495" s="29">
        <v>26</v>
      </c>
      <c r="L495">
        <v>29.3</v>
      </c>
      <c r="M495">
        <v>15</v>
      </c>
      <c r="N495">
        <v>11</v>
      </c>
      <c r="O495">
        <v>13</v>
      </c>
      <c r="P495">
        <v>4</v>
      </c>
      <c r="Q495">
        <v>0</v>
      </c>
      <c r="R495">
        <v>2</v>
      </c>
      <c r="S495">
        <v>410</v>
      </c>
      <c r="T495">
        <v>4</v>
      </c>
      <c r="U495">
        <v>225</v>
      </c>
      <c r="V495">
        <v>290</v>
      </c>
      <c r="W495">
        <v>0.59199999999999997</v>
      </c>
      <c r="X495">
        <f>SUM(IF(D495=[1]analysis!$C$6,1,0),X494)</f>
        <v>7</v>
      </c>
    </row>
    <row r="496" spans="1:24" s="6" customFormat="1" ht="15.75" customHeight="1" x14ac:dyDescent="0.25">
      <c r="A496" t="s">
        <v>2</v>
      </c>
      <c r="B496" t="s">
        <v>24</v>
      </c>
      <c r="C496" s="25">
        <v>41443</v>
      </c>
      <c r="D496" t="s">
        <v>39</v>
      </c>
      <c r="E496" s="1">
        <v>0.59097222222222223</v>
      </c>
      <c r="F496">
        <v>36.327972000000003</v>
      </c>
      <c r="G496">
        <v>76.21575</v>
      </c>
      <c r="H496" s="21">
        <v>1.9</v>
      </c>
      <c r="I496">
        <v>23.74</v>
      </c>
      <c r="J496">
        <v>6.1</v>
      </c>
      <c r="K496" s="29">
        <v>27</v>
      </c>
      <c r="L496">
        <v>30</v>
      </c>
      <c r="M496">
        <v>14</v>
      </c>
      <c r="N496">
        <v>12</v>
      </c>
      <c r="O496">
        <v>13</v>
      </c>
      <c r="P496">
        <v>4</v>
      </c>
      <c r="Q496">
        <v>0</v>
      </c>
      <c r="R496">
        <v>2</v>
      </c>
      <c r="S496">
        <v>610</v>
      </c>
      <c r="T496">
        <v>4</v>
      </c>
      <c r="U496">
        <v>225</v>
      </c>
      <c r="V496">
        <v>430</v>
      </c>
      <c r="W496">
        <v>0.86399999999999999</v>
      </c>
      <c r="X496">
        <f>SUM(IF(D496=[1]analysis!$C$6,1,0),X495)</f>
        <v>7</v>
      </c>
    </row>
    <row r="497" spans="1:24" s="6" customFormat="1" ht="15.75" customHeight="1" x14ac:dyDescent="0.25">
      <c r="A497" t="s">
        <v>2</v>
      </c>
      <c r="B497" t="s">
        <v>24</v>
      </c>
      <c r="C497" s="25">
        <v>41443</v>
      </c>
      <c r="D497" t="s">
        <v>40</v>
      </c>
      <c r="E497" s="1">
        <v>0.59375</v>
      </c>
      <c r="F497">
        <v>36.327722000000001</v>
      </c>
      <c r="G497">
        <v>76.205083000000002</v>
      </c>
      <c r="H497" s="21">
        <v>1</v>
      </c>
      <c r="I497">
        <v>12.7</v>
      </c>
      <c r="J497">
        <v>6.1</v>
      </c>
      <c r="K497" s="29">
        <v>28</v>
      </c>
      <c r="L497">
        <v>29.9</v>
      </c>
      <c r="M497">
        <v>15</v>
      </c>
      <c r="N497">
        <v>12</v>
      </c>
      <c r="O497">
        <v>13.5</v>
      </c>
      <c r="P497">
        <v>5</v>
      </c>
      <c r="Q497">
        <v>0</v>
      </c>
      <c r="R497">
        <v>2.5</v>
      </c>
      <c r="S497">
        <v>730</v>
      </c>
      <c r="T497">
        <v>5</v>
      </c>
      <c r="U497">
        <v>225</v>
      </c>
      <c r="V497">
        <v>520</v>
      </c>
      <c r="W497">
        <v>1.036</v>
      </c>
      <c r="X497">
        <f>SUM(IF(D497=[1]analysis!$C$6,1,0),X496)</f>
        <v>7</v>
      </c>
    </row>
    <row r="498" spans="1:24" s="6" customFormat="1" ht="15.75" customHeight="1" x14ac:dyDescent="0.25">
      <c r="A498" t="s">
        <v>2</v>
      </c>
      <c r="B498" t="s">
        <v>24</v>
      </c>
      <c r="C498" s="25">
        <v>41443</v>
      </c>
      <c r="D498" t="s">
        <v>41</v>
      </c>
      <c r="E498" s="1">
        <v>0.59583333333333333</v>
      </c>
      <c r="F498">
        <v>36.327888999999999</v>
      </c>
      <c r="G498">
        <v>76.193583000000004</v>
      </c>
      <c r="H498" s="21">
        <v>1.7</v>
      </c>
      <c r="I498">
        <v>21.58</v>
      </c>
      <c r="J498">
        <v>6.2</v>
      </c>
      <c r="K498" s="29">
        <v>28</v>
      </c>
      <c r="L498">
        <v>29.9</v>
      </c>
      <c r="M498">
        <v>14</v>
      </c>
      <c r="N498">
        <v>13</v>
      </c>
      <c r="O498">
        <v>13.5</v>
      </c>
      <c r="P498">
        <v>0</v>
      </c>
      <c r="Q498">
        <v>0</v>
      </c>
      <c r="R498">
        <v>0</v>
      </c>
      <c r="S498">
        <v>840</v>
      </c>
      <c r="T498">
        <v>4</v>
      </c>
      <c r="U498">
        <v>225</v>
      </c>
      <c r="V498">
        <v>600</v>
      </c>
      <c r="W498">
        <v>1.2</v>
      </c>
      <c r="X498">
        <f>SUM(IF(D498=[1]analysis!$C$6,1,0),X497)</f>
        <v>7</v>
      </c>
    </row>
    <row r="499" spans="1:24" s="6" customFormat="1" ht="15.75" customHeight="1" x14ac:dyDescent="0.25">
      <c r="A499" t="s">
        <v>2</v>
      </c>
      <c r="B499" t="s">
        <v>24</v>
      </c>
      <c r="C499" s="25">
        <v>41443</v>
      </c>
      <c r="D499" t="s">
        <v>42</v>
      </c>
      <c r="E499" s="1">
        <v>0.59861111111111109</v>
      </c>
      <c r="F499">
        <v>36.324388999999996</v>
      </c>
      <c r="G499">
        <v>76.184972000000002</v>
      </c>
      <c r="H499" s="21">
        <v>1.7</v>
      </c>
      <c r="I499">
        <v>21.24</v>
      </c>
      <c r="J499">
        <v>6.3</v>
      </c>
      <c r="K499" s="29">
        <v>27</v>
      </c>
      <c r="L499">
        <v>29.5</v>
      </c>
      <c r="M499">
        <v>14</v>
      </c>
      <c r="N499">
        <v>10</v>
      </c>
      <c r="O499">
        <v>12</v>
      </c>
      <c r="P499">
        <v>4</v>
      </c>
      <c r="Q499">
        <v>0</v>
      </c>
      <c r="R499">
        <v>2</v>
      </c>
      <c r="S499">
        <v>950</v>
      </c>
      <c r="T499">
        <v>4</v>
      </c>
      <c r="U499">
        <v>235</v>
      </c>
      <c r="V499">
        <v>680</v>
      </c>
      <c r="W499">
        <v>1.3520000000000001</v>
      </c>
      <c r="X499">
        <f>SUM(IF(D499=[1]analysis!$C$6,1,0),X498)</f>
        <v>7</v>
      </c>
    </row>
    <row r="500" spans="1:24" s="6" customFormat="1" ht="15.75" customHeight="1" x14ac:dyDescent="0.25">
      <c r="A500" t="s">
        <v>2</v>
      </c>
      <c r="B500" t="s">
        <v>24</v>
      </c>
      <c r="C500" s="25">
        <v>41443</v>
      </c>
      <c r="D500" t="s">
        <v>43</v>
      </c>
      <c r="E500" s="1">
        <v>0.60347222222222219</v>
      </c>
      <c r="F500">
        <v>36.317138999999997</v>
      </c>
      <c r="G500">
        <v>76.183499999999995</v>
      </c>
      <c r="H500" s="21">
        <v>3.5</v>
      </c>
      <c r="I500">
        <v>45.14</v>
      </c>
      <c r="J500">
        <v>6.5</v>
      </c>
      <c r="K500" s="29">
        <v>29</v>
      </c>
      <c r="L500">
        <v>30.9</v>
      </c>
      <c r="M500">
        <v>16</v>
      </c>
      <c r="N500">
        <v>12</v>
      </c>
      <c r="O500">
        <v>14</v>
      </c>
      <c r="P500">
        <v>4</v>
      </c>
      <c r="Q500">
        <v>0</v>
      </c>
      <c r="R500">
        <v>2</v>
      </c>
      <c r="S500">
        <v>1190</v>
      </c>
      <c r="T500">
        <v>4</v>
      </c>
      <c r="U500">
        <v>225</v>
      </c>
      <c r="V500">
        <v>850</v>
      </c>
      <c r="W500">
        <v>1.669</v>
      </c>
      <c r="X500">
        <f>SUM(IF(D500=[1]analysis!$C$6,1,0),X499)</f>
        <v>7</v>
      </c>
    </row>
    <row r="501" spans="1:24" s="6" customFormat="1" ht="15.75" customHeight="1" x14ac:dyDescent="0.25">
      <c r="A501" t="s">
        <v>2</v>
      </c>
      <c r="B501" t="s">
        <v>24</v>
      </c>
      <c r="C501" s="25">
        <v>41443</v>
      </c>
      <c r="D501" t="s">
        <v>44</v>
      </c>
      <c r="E501" s="1">
        <v>0.60763888888888895</v>
      </c>
      <c r="F501">
        <v>36.315972000000002</v>
      </c>
      <c r="G501">
        <v>76.194166999999993</v>
      </c>
      <c r="H501" s="21">
        <v>2</v>
      </c>
      <c r="I501">
        <v>24.99</v>
      </c>
      <c r="J501">
        <v>6.5</v>
      </c>
      <c r="K501" s="29">
        <v>27</v>
      </c>
      <c r="L501">
        <v>32</v>
      </c>
      <c r="M501">
        <v>18</v>
      </c>
      <c r="N501">
        <v>15</v>
      </c>
      <c r="O501">
        <v>16.5</v>
      </c>
      <c r="P501">
        <v>4</v>
      </c>
      <c r="Q501">
        <v>0</v>
      </c>
      <c r="R501">
        <v>2</v>
      </c>
      <c r="S501">
        <v>1450</v>
      </c>
      <c r="T501">
        <v>4</v>
      </c>
      <c r="U501">
        <v>225</v>
      </c>
      <c r="V501">
        <v>1040</v>
      </c>
      <c r="W501">
        <v>2.08</v>
      </c>
      <c r="X501">
        <f>SUM(IF(D501=[1]analysis!$C$6,1,0),X500)</f>
        <v>7</v>
      </c>
    </row>
    <row r="502" spans="1:24" s="6" customFormat="1" ht="15.75" customHeight="1" x14ac:dyDescent="0.25">
      <c r="A502" t="s">
        <v>2</v>
      </c>
      <c r="B502" t="s">
        <v>24</v>
      </c>
      <c r="C502" s="25">
        <v>41443</v>
      </c>
      <c r="D502" t="s">
        <v>45</v>
      </c>
      <c r="E502" s="1">
        <v>0.60972222222222217</v>
      </c>
      <c r="F502">
        <v>36.315055999999998</v>
      </c>
      <c r="G502">
        <v>76.200083000000006</v>
      </c>
      <c r="H502" s="21">
        <v>3.1</v>
      </c>
      <c r="I502">
        <v>38.74</v>
      </c>
      <c r="J502">
        <v>6.6</v>
      </c>
      <c r="K502" s="29">
        <v>27</v>
      </c>
      <c r="L502">
        <v>30.6</v>
      </c>
      <c r="M502">
        <v>17</v>
      </c>
      <c r="N502">
        <v>17</v>
      </c>
      <c r="O502">
        <v>17</v>
      </c>
      <c r="P502">
        <v>4</v>
      </c>
      <c r="Q502">
        <v>0</v>
      </c>
      <c r="R502">
        <v>2</v>
      </c>
      <c r="S502">
        <v>1580</v>
      </c>
      <c r="T502">
        <v>6</v>
      </c>
      <c r="U502">
        <v>225</v>
      </c>
      <c r="V502">
        <v>1120</v>
      </c>
      <c r="W502">
        <v>2.2400000000000002</v>
      </c>
      <c r="X502">
        <f>SUM(IF(D502=[1]analysis!$C$6,1,0),X501)</f>
        <v>7</v>
      </c>
    </row>
    <row r="503" spans="1:24" s="6" customFormat="1" ht="15.75" customHeight="1" x14ac:dyDescent="0.25">
      <c r="A503" t="s">
        <v>2</v>
      </c>
      <c r="B503" t="s">
        <v>24</v>
      </c>
      <c r="C503" s="25">
        <v>41443</v>
      </c>
      <c r="D503" t="s">
        <v>46</v>
      </c>
      <c r="E503" s="1">
        <v>0.61319444444444449</v>
      </c>
      <c r="F503">
        <v>36.306471999999999</v>
      </c>
      <c r="G503">
        <v>76.202083000000002</v>
      </c>
      <c r="H503" s="21">
        <v>4.0999999999999996</v>
      </c>
      <c r="I503">
        <v>51.23</v>
      </c>
      <c r="J503">
        <v>6.7</v>
      </c>
      <c r="K503" s="29">
        <v>27</v>
      </c>
      <c r="L503">
        <v>30.6</v>
      </c>
      <c r="M503">
        <v>19</v>
      </c>
      <c r="N503">
        <v>15</v>
      </c>
      <c r="O503">
        <v>17</v>
      </c>
      <c r="P503">
        <v>4</v>
      </c>
      <c r="Q503">
        <v>0</v>
      </c>
      <c r="R503">
        <v>2</v>
      </c>
      <c r="S503">
        <v>1866</v>
      </c>
      <c r="T503">
        <v>4</v>
      </c>
      <c r="U503">
        <v>225</v>
      </c>
      <c r="V503">
        <v>1330</v>
      </c>
      <c r="W503">
        <v>2.65</v>
      </c>
      <c r="X503">
        <f>SUM(IF(D503=[1]analysis!$C$6,1,0),X502)</f>
        <v>7</v>
      </c>
    </row>
    <row r="504" spans="1:24" s="6" customFormat="1" ht="15.75" customHeight="1" x14ac:dyDescent="0.25">
      <c r="A504" t="s">
        <v>2</v>
      </c>
      <c r="B504" t="s">
        <v>24</v>
      </c>
      <c r="C504" s="25">
        <v>41443</v>
      </c>
      <c r="D504" t="s">
        <v>47</v>
      </c>
      <c r="E504" s="1">
        <v>0.61597222222222225</v>
      </c>
      <c r="F504">
        <v>36.305332999999997</v>
      </c>
      <c r="G504">
        <v>76.205888999999999</v>
      </c>
      <c r="H504" s="21">
        <v>3.1</v>
      </c>
      <c r="I504">
        <v>39.979999999999997</v>
      </c>
      <c r="J504">
        <v>5</v>
      </c>
      <c r="K504" s="29">
        <v>29</v>
      </c>
      <c r="L504">
        <v>30.6</v>
      </c>
      <c r="M504">
        <v>18</v>
      </c>
      <c r="N504">
        <v>17</v>
      </c>
      <c r="O504">
        <v>17.5</v>
      </c>
      <c r="P504">
        <v>5</v>
      </c>
      <c r="Q504">
        <v>4</v>
      </c>
      <c r="R504">
        <v>4.5</v>
      </c>
      <c r="S504">
        <v>2030</v>
      </c>
      <c r="T504">
        <v>5</v>
      </c>
      <c r="U504">
        <v>225</v>
      </c>
      <c r="V504">
        <v>1450</v>
      </c>
      <c r="W504">
        <v>2.9</v>
      </c>
      <c r="X504">
        <f>SUM(IF(D504=[1]analysis!$C$6,1,0),X503)</f>
        <v>7</v>
      </c>
    </row>
    <row r="505" spans="1:24" s="6" customFormat="1" ht="15.75" customHeight="1" x14ac:dyDescent="0.25">
      <c r="A505" t="s">
        <v>2</v>
      </c>
      <c r="B505" t="s">
        <v>24</v>
      </c>
      <c r="C505" s="25">
        <v>41443</v>
      </c>
      <c r="D505" t="s">
        <v>48</v>
      </c>
      <c r="E505" s="1">
        <v>0.61805555555555558</v>
      </c>
      <c r="F505">
        <v>36.304361</v>
      </c>
      <c r="G505">
        <v>76.211332999999996</v>
      </c>
      <c r="H505" s="21">
        <v>3.1</v>
      </c>
      <c r="I505">
        <v>38.11</v>
      </c>
      <c r="J505">
        <v>6.7</v>
      </c>
      <c r="K505" s="29">
        <v>26</v>
      </c>
      <c r="L505">
        <v>29.5</v>
      </c>
      <c r="M505">
        <v>20</v>
      </c>
      <c r="N505">
        <v>16</v>
      </c>
      <c r="O505">
        <v>18</v>
      </c>
      <c r="P505">
        <v>6</v>
      </c>
      <c r="Q505">
        <v>4</v>
      </c>
      <c r="R505">
        <v>5</v>
      </c>
      <c r="S505">
        <v>2370</v>
      </c>
      <c r="T505">
        <v>4</v>
      </c>
      <c r="U505">
        <v>225</v>
      </c>
      <c r="V505">
        <v>1690</v>
      </c>
      <c r="W505">
        <v>3.37</v>
      </c>
      <c r="X505">
        <f>SUM(IF(D505=[1]analysis!$C$6,1,0),X504)</f>
        <v>7</v>
      </c>
    </row>
    <row r="506" spans="1:24" s="6" customFormat="1" ht="15.75" customHeight="1" x14ac:dyDescent="0.25">
      <c r="A506" t="s">
        <v>2</v>
      </c>
      <c r="B506" t="s">
        <v>24</v>
      </c>
      <c r="C506" s="25">
        <v>41443</v>
      </c>
      <c r="D506" t="s">
        <v>49</v>
      </c>
      <c r="E506" s="1">
        <v>0.62083333333333335</v>
      </c>
      <c r="F506">
        <v>36.302638999999999</v>
      </c>
      <c r="G506">
        <v>76.216082999999998</v>
      </c>
      <c r="H506" s="21">
        <v>5.8</v>
      </c>
      <c r="I506">
        <v>71.3</v>
      </c>
      <c r="J506">
        <v>6.6</v>
      </c>
      <c r="K506" s="29">
        <v>26</v>
      </c>
      <c r="L506">
        <v>30</v>
      </c>
      <c r="M506">
        <v>22</v>
      </c>
      <c r="N506">
        <v>18</v>
      </c>
      <c r="O506">
        <v>20</v>
      </c>
      <c r="P506">
        <v>7</v>
      </c>
      <c r="Q506">
        <v>5</v>
      </c>
      <c r="R506">
        <v>6</v>
      </c>
      <c r="S506">
        <v>2540</v>
      </c>
      <c r="T506">
        <v>4</v>
      </c>
      <c r="U506">
        <v>225</v>
      </c>
      <c r="V506">
        <v>1810</v>
      </c>
      <c r="W506">
        <v>3.61</v>
      </c>
      <c r="X506">
        <f>SUM(IF(D506=[1]analysis!$C$6,1,0),X505)</f>
        <v>7</v>
      </c>
    </row>
    <row r="507" spans="1:24" s="6" customFormat="1" ht="15.75" customHeight="1" x14ac:dyDescent="0.25">
      <c r="A507" t="s">
        <v>2</v>
      </c>
      <c r="B507" t="s">
        <v>24</v>
      </c>
      <c r="C507" s="25">
        <v>41443</v>
      </c>
      <c r="D507" t="s">
        <v>50</v>
      </c>
      <c r="E507" s="1">
        <v>0.62361111111111112</v>
      </c>
      <c r="F507">
        <v>36.299694000000002</v>
      </c>
      <c r="G507">
        <v>76.217519999999993</v>
      </c>
      <c r="H507" s="21">
        <v>2.9</v>
      </c>
      <c r="I507">
        <v>35.65</v>
      </c>
      <c r="J507">
        <v>6.7</v>
      </c>
      <c r="K507" s="29">
        <v>26</v>
      </c>
      <c r="L507">
        <v>29.8</v>
      </c>
      <c r="M507">
        <v>20</v>
      </c>
      <c r="N507">
        <v>21</v>
      </c>
      <c r="O507">
        <v>20.5</v>
      </c>
      <c r="P507">
        <v>6</v>
      </c>
      <c r="Q507">
        <v>5</v>
      </c>
      <c r="R507">
        <v>5.5</v>
      </c>
      <c r="S507">
        <v>2580</v>
      </c>
      <c r="T507">
        <v>5</v>
      </c>
      <c r="U507">
        <v>225</v>
      </c>
      <c r="V507">
        <v>1840</v>
      </c>
      <c r="W507">
        <v>3.69</v>
      </c>
      <c r="X507">
        <f>SUM(IF(D507=[1]analysis!$C$6,1,0),X506)</f>
        <v>7</v>
      </c>
    </row>
    <row r="508" spans="1:24" s="6" customFormat="1" ht="15.75" customHeight="1" x14ac:dyDescent="0.25">
      <c r="A508" t="s">
        <v>2</v>
      </c>
      <c r="B508" t="s">
        <v>24</v>
      </c>
      <c r="C508" s="25">
        <v>41443</v>
      </c>
      <c r="D508" t="s">
        <v>51</v>
      </c>
      <c r="E508" s="1">
        <v>0.62847222222222221</v>
      </c>
      <c r="F508">
        <v>36.296472000000001</v>
      </c>
      <c r="G508">
        <v>76.217832999999999</v>
      </c>
      <c r="H508" s="21">
        <v>2.8</v>
      </c>
      <c r="I508">
        <v>34.99</v>
      </c>
      <c r="J508">
        <v>6.8</v>
      </c>
      <c r="K508" s="29">
        <v>27</v>
      </c>
      <c r="L508">
        <v>30.4</v>
      </c>
      <c r="M508">
        <v>20</v>
      </c>
      <c r="N508">
        <v>18</v>
      </c>
      <c r="O508">
        <v>19</v>
      </c>
      <c r="P508">
        <v>4</v>
      </c>
      <c r="Q508">
        <v>4</v>
      </c>
      <c r="R508">
        <v>4</v>
      </c>
      <c r="S508">
        <v>2940</v>
      </c>
      <c r="T508">
        <v>2.5</v>
      </c>
      <c r="U508">
        <v>220</v>
      </c>
      <c r="V508">
        <v>2100</v>
      </c>
      <c r="W508">
        <v>4.2</v>
      </c>
      <c r="X508">
        <f>SUM(IF(D508=[1]analysis!$C$6,1,0),X507)</f>
        <v>7</v>
      </c>
    </row>
    <row r="509" spans="1:24" s="6" customFormat="1" ht="15.75" customHeight="1" x14ac:dyDescent="0.25">
      <c r="A509" t="s">
        <v>2</v>
      </c>
      <c r="B509" t="s">
        <v>14</v>
      </c>
      <c r="C509" s="25">
        <v>41439</v>
      </c>
      <c r="D509" t="s">
        <v>15</v>
      </c>
      <c r="E509" s="1">
        <v>0.3833333333333333</v>
      </c>
      <c r="F509">
        <v>36.309750000000001</v>
      </c>
      <c r="G509">
        <v>76.130860999999996</v>
      </c>
      <c r="H509" s="21">
        <v>-2.1</v>
      </c>
      <c r="I509">
        <v>-25.39</v>
      </c>
      <c r="J509">
        <v>6.7</v>
      </c>
      <c r="K509" s="29">
        <v>25</v>
      </c>
      <c r="L509">
        <v>23.5</v>
      </c>
      <c r="M509">
        <v>22</v>
      </c>
      <c r="N509">
        <v>21</v>
      </c>
      <c r="O509">
        <v>21.5</v>
      </c>
      <c r="P509">
        <v>6</v>
      </c>
      <c r="Q509">
        <v>5</v>
      </c>
      <c r="R509">
        <v>5.5</v>
      </c>
      <c r="S509">
        <v>3140</v>
      </c>
      <c r="T509">
        <v>1.7</v>
      </c>
      <c r="U509">
        <v>190</v>
      </c>
      <c r="V509">
        <v>2240</v>
      </c>
      <c r="W509">
        <v>4.49</v>
      </c>
      <c r="X509">
        <f>SUM(IF(D509=[1]analysis!$C$6,1,0),X508)</f>
        <v>7</v>
      </c>
    </row>
    <row r="510" spans="1:24" s="6" customFormat="1" ht="15.75" customHeight="1" x14ac:dyDescent="0.25">
      <c r="A510" t="s">
        <v>2</v>
      </c>
      <c r="B510" t="s">
        <v>14</v>
      </c>
      <c r="C510" s="25">
        <v>41439</v>
      </c>
      <c r="D510" t="s">
        <v>16</v>
      </c>
      <c r="E510" s="1">
        <v>0.39444444444444443</v>
      </c>
      <c r="F510">
        <v>36.305250000000001</v>
      </c>
      <c r="G510">
        <v>76.130167</v>
      </c>
      <c r="H510" s="21">
        <v>-1.2</v>
      </c>
      <c r="I510">
        <v>-14.75</v>
      </c>
      <c r="J510">
        <v>6.6</v>
      </c>
      <c r="K510" s="29">
        <v>26</v>
      </c>
      <c r="L510">
        <v>23.8</v>
      </c>
      <c r="M510">
        <v>24</v>
      </c>
      <c r="N510">
        <v>23</v>
      </c>
      <c r="O510">
        <v>23.5</v>
      </c>
      <c r="P510">
        <v>9</v>
      </c>
      <c r="Q510">
        <v>7</v>
      </c>
      <c r="R510">
        <v>8</v>
      </c>
      <c r="S510">
        <v>3350</v>
      </c>
      <c r="T510">
        <v>0.8</v>
      </c>
      <c r="U510">
        <v>240</v>
      </c>
      <c r="V510">
        <v>2390</v>
      </c>
      <c r="W510">
        <v>4.79</v>
      </c>
      <c r="X510">
        <f>SUM(IF(D510=[1]analysis!$C$6,1,0),X509)</f>
        <v>7</v>
      </c>
    </row>
    <row r="511" spans="1:24" s="6" customFormat="1" ht="15.75" customHeight="1" x14ac:dyDescent="0.25">
      <c r="A511" t="s">
        <v>2</v>
      </c>
      <c r="B511" t="s">
        <v>14</v>
      </c>
      <c r="C511" s="25">
        <v>41439</v>
      </c>
      <c r="D511" t="s">
        <v>17</v>
      </c>
      <c r="E511" s="1">
        <v>0.40416666666666662</v>
      </c>
      <c r="F511">
        <v>36.300944000000001</v>
      </c>
      <c r="G511">
        <v>76.131900000000002</v>
      </c>
      <c r="H511" s="21">
        <v>-0.3</v>
      </c>
      <c r="I511">
        <v>-3.63</v>
      </c>
      <c r="J511">
        <v>7.2</v>
      </c>
      <c r="K511" s="29">
        <v>25</v>
      </c>
      <c r="L511">
        <v>24.4</v>
      </c>
      <c r="M511">
        <v>27</v>
      </c>
      <c r="N511">
        <v>27</v>
      </c>
      <c r="O511">
        <v>27</v>
      </c>
      <c r="P511">
        <v>5</v>
      </c>
      <c r="Q511">
        <v>3</v>
      </c>
      <c r="R511">
        <v>4</v>
      </c>
      <c r="S511">
        <v>3610</v>
      </c>
      <c r="T511">
        <v>6.7</v>
      </c>
      <c r="U511">
        <v>260</v>
      </c>
      <c r="V511">
        <v>2580</v>
      </c>
      <c r="W511">
        <v>5.15</v>
      </c>
      <c r="X511">
        <f>SUM(IF(D511=[1]analysis!$C$6,1,0),X510)</f>
        <v>7</v>
      </c>
    </row>
    <row r="512" spans="1:24" s="6" customFormat="1" ht="15.75" customHeight="1" x14ac:dyDescent="0.25">
      <c r="A512" t="s">
        <v>2</v>
      </c>
      <c r="B512" t="s">
        <v>14</v>
      </c>
      <c r="C512" s="25">
        <v>41439</v>
      </c>
      <c r="D512" t="s">
        <v>18</v>
      </c>
      <c r="E512" s="1">
        <v>0.39999999999999997</v>
      </c>
      <c r="F512">
        <v>36.296388999999998</v>
      </c>
      <c r="G512">
        <v>76.134</v>
      </c>
      <c r="H512" s="21">
        <v>1.8</v>
      </c>
      <c r="I512">
        <v>21.76</v>
      </c>
      <c r="J512">
        <v>7.1</v>
      </c>
      <c r="K512" s="29">
        <v>25</v>
      </c>
      <c r="L512">
        <v>22.2</v>
      </c>
      <c r="M512">
        <v>23</v>
      </c>
      <c r="N512">
        <v>20</v>
      </c>
      <c r="O512">
        <v>21.5</v>
      </c>
      <c r="P512">
        <v>6</v>
      </c>
      <c r="Q512">
        <v>4</v>
      </c>
      <c r="R512">
        <v>5</v>
      </c>
      <c r="S512">
        <v>3750</v>
      </c>
      <c r="T512">
        <v>3</v>
      </c>
      <c r="U512">
        <v>240</v>
      </c>
      <c r="V512">
        <v>2680</v>
      </c>
      <c r="W512">
        <v>5.37</v>
      </c>
      <c r="X512">
        <f>SUM(IF(D512=[1]analysis!$C$6,1,0),X511)</f>
        <v>7</v>
      </c>
    </row>
    <row r="513" spans="1:24" s="6" customFormat="1" ht="15.75" customHeight="1" x14ac:dyDescent="0.25">
      <c r="A513" t="s">
        <v>2</v>
      </c>
      <c r="B513" t="s">
        <v>19</v>
      </c>
      <c r="C513" s="25">
        <v>41439</v>
      </c>
      <c r="D513" t="s">
        <v>20</v>
      </c>
      <c r="E513" s="1">
        <v>0.45694444444444443</v>
      </c>
      <c r="F513">
        <v>36.3005</v>
      </c>
      <c r="G513">
        <v>76.115471999999997</v>
      </c>
      <c r="H513" s="21">
        <v>-1.6</v>
      </c>
      <c r="I513">
        <v>-19</v>
      </c>
      <c r="J513">
        <v>8.5</v>
      </c>
      <c r="K513" s="29">
        <v>24</v>
      </c>
      <c r="L513">
        <v>25.4</v>
      </c>
      <c r="M513">
        <v>21</v>
      </c>
      <c r="N513">
        <v>21</v>
      </c>
      <c r="O513">
        <v>21</v>
      </c>
      <c r="P513">
        <v>9</v>
      </c>
      <c r="Q513">
        <v>8</v>
      </c>
      <c r="R513">
        <v>8.5</v>
      </c>
      <c r="S513">
        <v>1150</v>
      </c>
      <c r="T513">
        <v>2.1</v>
      </c>
      <c r="U513">
        <v>180</v>
      </c>
      <c r="V513">
        <v>820</v>
      </c>
      <c r="W513">
        <v>1.647</v>
      </c>
      <c r="X513">
        <f>SUM(IF(D513=[1]analysis!$C$6,1,0),X512)</f>
        <v>7</v>
      </c>
    </row>
    <row r="514" spans="1:24" s="6" customFormat="1" ht="15.75" customHeight="1" x14ac:dyDescent="0.25">
      <c r="A514" t="s">
        <v>2</v>
      </c>
      <c r="B514" t="s">
        <v>19</v>
      </c>
      <c r="C514" s="25">
        <v>41439</v>
      </c>
      <c r="D514" t="s">
        <v>21</v>
      </c>
      <c r="E514" s="1">
        <v>0.44861111111111113</v>
      </c>
      <c r="F514">
        <v>36.298222000000003</v>
      </c>
      <c r="G514">
        <v>76.117971999999995</v>
      </c>
      <c r="H514" s="21">
        <v>-2</v>
      </c>
      <c r="I514">
        <v>-24.99</v>
      </c>
      <c r="J514">
        <v>7.2</v>
      </c>
      <c r="K514" s="29">
        <v>27</v>
      </c>
      <c r="L514">
        <v>24.1</v>
      </c>
      <c r="M514">
        <v>20</v>
      </c>
      <c r="N514">
        <v>19</v>
      </c>
      <c r="O514">
        <v>19.5</v>
      </c>
      <c r="P514">
        <v>7</v>
      </c>
      <c r="Q514">
        <v>5</v>
      </c>
      <c r="R514">
        <v>6</v>
      </c>
      <c r="S514">
        <v>1630</v>
      </c>
      <c r="T514">
        <v>2.1</v>
      </c>
      <c r="U514">
        <v>210</v>
      </c>
      <c r="V514">
        <v>1170</v>
      </c>
      <c r="W514">
        <v>2.33</v>
      </c>
      <c r="X514">
        <f>SUM(IF(D514=[1]analysis!$C$6,1,0),X513)</f>
        <v>7</v>
      </c>
    </row>
    <row r="515" spans="1:24" s="6" customFormat="1" ht="15.75" customHeight="1" x14ac:dyDescent="0.25">
      <c r="A515" t="s">
        <v>2</v>
      </c>
      <c r="B515" t="s">
        <v>19</v>
      </c>
      <c r="C515" s="25">
        <v>41439</v>
      </c>
      <c r="D515" t="s">
        <v>22</v>
      </c>
      <c r="E515" s="1">
        <v>0.44166666666666665</v>
      </c>
      <c r="F515">
        <v>36.295805999999999</v>
      </c>
      <c r="G515">
        <v>76.122667000000007</v>
      </c>
      <c r="H515" s="21">
        <v>1</v>
      </c>
      <c r="I515">
        <v>12.29</v>
      </c>
      <c r="J515">
        <v>6.8</v>
      </c>
      <c r="K515" s="29">
        <v>26</v>
      </c>
      <c r="L515">
        <v>22.2</v>
      </c>
      <c r="M515">
        <v>18</v>
      </c>
      <c r="N515">
        <v>17</v>
      </c>
      <c r="O515">
        <v>17.5</v>
      </c>
      <c r="P515">
        <v>5</v>
      </c>
      <c r="Q515">
        <v>5</v>
      </c>
      <c r="R515">
        <v>5</v>
      </c>
      <c r="S515">
        <v>2390</v>
      </c>
      <c r="T515">
        <v>3.8</v>
      </c>
      <c r="U515">
        <v>210</v>
      </c>
      <c r="V515">
        <v>1710</v>
      </c>
      <c r="W515">
        <v>3.42</v>
      </c>
      <c r="X515">
        <f>SUM(IF(D515=[1]analysis!$C$6,1,0),X514)</f>
        <v>7</v>
      </c>
    </row>
    <row r="516" spans="1:24" s="6" customFormat="1" ht="15.75" customHeight="1" x14ac:dyDescent="0.25">
      <c r="A516" t="s">
        <v>2</v>
      </c>
      <c r="B516" t="s">
        <v>19</v>
      </c>
      <c r="C516" s="25">
        <v>41439</v>
      </c>
      <c r="D516" t="s">
        <v>23</v>
      </c>
      <c r="E516" s="1">
        <v>0.42430555555555555</v>
      </c>
      <c r="F516">
        <v>36.291778000000001</v>
      </c>
      <c r="G516">
        <v>76.133499999999998</v>
      </c>
      <c r="H516" s="21">
        <v>3.5</v>
      </c>
      <c r="I516">
        <v>43.03</v>
      </c>
      <c r="J516">
        <v>7.3</v>
      </c>
      <c r="K516" s="29">
        <v>26</v>
      </c>
      <c r="L516">
        <v>24.4</v>
      </c>
      <c r="M516">
        <v>27</v>
      </c>
      <c r="N516">
        <v>26</v>
      </c>
      <c r="O516">
        <v>26.5</v>
      </c>
      <c r="P516">
        <v>7</v>
      </c>
      <c r="Q516">
        <v>7</v>
      </c>
      <c r="R516">
        <v>7</v>
      </c>
      <c r="S516">
        <v>3870</v>
      </c>
      <c r="T516">
        <v>9.9</v>
      </c>
      <c r="U516">
        <v>220</v>
      </c>
      <c r="V516">
        <v>2750</v>
      </c>
      <c r="W516">
        <v>5.46</v>
      </c>
      <c r="X516">
        <f>SUM(IF(D516=[1]analysis!$C$6,1,0),X515)</f>
        <v>7</v>
      </c>
    </row>
    <row r="517" spans="1:24" s="6" customFormat="1" ht="15.75" customHeight="1" x14ac:dyDescent="0.25">
      <c r="A517" t="s">
        <v>2</v>
      </c>
      <c r="B517" t="s">
        <v>56</v>
      </c>
      <c r="C517" s="25">
        <v>41438</v>
      </c>
      <c r="D517" t="s">
        <v>57</v>
      </c>
      <c r="E517" s="1">
        <v>0.56597222222222221</v>
      </c>
      <c r="F517">
        <v>36.350481000000002</v>
      </c>
      <c r="G517">
        <v>76.163855999999996</v>
      </c>
      <c r="H517" s="21">
        <v>-8.9</v>
      </c>
      <c r="I517">
        <v>-109.41</v>
      </c>
      <c r="J517">
        <v>6.9</v>
      </c>
      <c r="K517" s="29">
        <v>26</v>
      </c>
      <c r="L517">
        <v>35.700000000000003</v>
      </c>
      <c r="M517">
        <v>26</v>
      </c>
      <c r="N517">
        <v>26</v>
      </c>
      <c r="O517">
        <v>26</v>
      </c>
      <c r="P517">
        <v>12</v>
      </c>
      <c r="Q517">
        <v>2</v>
      </c>
      <c r="R517">
        <v>7</v>
      </c>
      <c r="S517">
        <v>670</v>
      </c>
      <c r="T517">
        <v>3</v>
      </c>
      <c r="U517">
        <v>240</v>
      </c>
      <c r="V517">
        <v>480</v>
      </c>
      <c r="W517">
        <v>0.96099999999999997</v>
      </c>
      <c r="X517">
        <f>SUM(IF(D517=[1]analysis!$C$6,1,0),X516)</f>
        <v>7</v>
      </c>
    </row>
    <row r="518" spans="1:24" s="6" customFormat="1" ht="15.75" customHeight="1" x14ac:dyDescent="0.25">
      <c r="A518" t="s">
        <v>2</v>
      </c>
      <c r="B518" t="s">
        <v>56</v>
      </c>
      <c r="C518" s="25">
        <v>41438</v>
      </c>
      <c r="D518" t="s">
        <v>58</v>
      </c>
      <c r="E518" s="1">
        <v>0.55763888888888891</v>
      </c>
      <c r="F518">
        <v>36.346221999999997</v>
      </c>
      <c r="G518">
        <v>76.162694000000002</v>
      </c>
      <c r="H518" s="21">
        <v>-9.4</v>
      </c>
      <c r="I518">
        <v>-117.46</v>
      </c>
      <c r="J518">
        <v>6.9</v>
      </c>
      <c r="K518" s="29">
        <v>27</v>
      </c>
      <c r="L518">
        <v>36.200000000000003</v>
      </c>
      <c r="M518">
        <v>24</v>
      </c>
      <c r="N518">
        <v>23</v>
      </c>
      <c r="O518">
        <v>23.5</v>
      </c>
      <c r="P518">
        <v>12</v>
      </c>
      <c r="Q518">
        <v>4</v>
      </c>
      <c r="R518">
        <v>8</v>
      </c>
      <c r="S518">
        <v>900</v>
      </c>
      <c r="T518">
        <v>1.9</v>
      </c>
      <c r="U518">
        <v>190</v>
      </c>
      <c r="V518">
        <v>650</v>
      </c>
      <c r="W518">
        <v>1.2889999999999999</v>
      </c>
      <c r="X518">
        <f>SUM(IF(D518=[1]analysis!$C$6,1,0),X517)</f>
        <v>7</v>
      </c>
    </row>
    <row r="519" spans="1:24" s="6" customFormat="1" ht="15.75" customHeight="1" x14ac:dyDescent="0.25">
      <c r="A519" t="s">
        <v>2</v>
      </c>
      <c r="B519" t="s">
        <v>56</v>
      </c>
      <c r="C519" s="25">
        <v>41438</v>
      </c>
      <c r="D519" t="s">
        <v>59</v>
      </c>
      <c r="E519" s="1">
        <v>0.5493055555555556</v>
      </c>
      <c r="F519">
        <v>36.342666999999999</v>
      </c>
      <c r="G519">
        <v>76.165082999999996</v>
      </c>
      <c r="H519" s="21">
        <v>-7.4</v>
      </c>
      <c r="I519">
        <v>-96.89</v>
      </c>
      <c r="J519">
        <v>6.7</v>
      </c>
      <c r="K519" s="29">
        <v>30</v>
      </c>
      <c r="L519">
        <v>35.799999999999997</v>
      </c>
      <c r="M519">
        <v>21</v>
      </c>
      <c r="N519">
        <v>20</v>
      </c>
      <c r="O519">
        <v>20.5</v>
      </c>
      <c r="P519">
        <v>12</v>
      </c>
      <c r="Q519">
        <v>9</v>
      </c>
      <c r="R519">
        <v>10.5</v>
      </c>
      <c r="S519">
        <v>950</v>
      </c>
      <c r="T519">
        <v>3.6</v>
      </c>
      <c r="U519">
        <v>190</v>
      </c>
      <c r="V519">
        <v>670</v>
      </c>
      <c r="W519">
        <v>1.3540000000000001</v>
      </c>
      <c r="X519">
        <f>SUM(IF(D519=[1]analysis!$C$6,1,0),X518)</f>
        <v>7</v>
      </c>
    </row>
    <row r="520" spans="1:24" s="6" customFormat="1" ht="15.75" customHeight="1" x14ac:dyDescent="0.25">
      <c r="A520" t="s">
        <v>2</v>
      </c>
      <c r="B520" t="s">
        <v>56</v>
      </c>
      <c r="C520" s="25">
        <v>41438</v>
      </c>
      <c r="D520" t="s">
        <v>60</v>
      </c>
      <c r="E520" s="1">
        <v>0.54097222222222219</v>
      </c>
      <c r="F520">
        <v>36.339972000000003</v>
      </c>
      <c r="G520">
        <v>76.168694000000002</v>
      </c>
      <c r="H520" s="21">
        <v>-6.8</v>
      </c>
      <c r="I520">
        <v>-90.36</v>
      </c>
      <c r="J520">
        <v>6.6</v>
      </c>
      <c r="K520" s="29">
        <v>31</v>
      </c>
      <c r="L520">
        <v>36.6</v>
      </c>
      <c r="M520">
        <v>20</v>
      </c>
      <c r="N520">
        <v>18</v>
      </c>
      <c r="O520">
        <v>19</v>
      </c>
      <c r="P520">
        <v>6</v>
      </c>
      <c r="Q520">
        <v>6</v>
      </c>
      <c r="R520">
        <v>6</v>
      </c>
      <c r="S520">
        <v>1050</v>
      </c>
      <c r="T520">
        <v>6.7</v>
      </c>
      <c r="U520">
        <v>210</v>
      </c>
      <c r="V520">
        <v>740</v>
      </c>
      <c r="W520">
        <v>1.5029999999999999</v>
      </c>
      <c r="X520">
        <f>SUM(IF(D520=[1]analysis!$C$6,1,0),X519)</f>
        <v>7</v>
      </c>
    </row>
    <row r="521" spans="1:24" s="6" customFormat="1" ht="15.75" customHeight="1" x14ac:dyDescent="0.25">
      <c r="A521" t="s">
        <v>2</v>
      </c>
      <c r="B521" t="s">
        <v>56</v>
      </c>
      <c r="C521" s="25">
        <v>41438</v>
      </c>
      <c r="D521" t="s">
        <v>61</v>
      </c>
      <c r="E521" s="1">
        <v>0.53194444444444444</v>
      </c>
      <c r="F521">
        <v>36.337639000000003</v>
      </c>
      <c r="G521">
        <v>76.173028000000002</v>
      </c>
      <c r="H521" s="21">
        <v>-5.3</v>
      </c>
      <c r="I521">
        <v>-68.349999999999994</v>
      </c>
      <c r="J521">
        <v>6.5</v>
      </c>
      <c r="K521" s="29">
        <v>29</v>
      </c>
      <c r="L521">
        <v>36.5</v>
      </c>
      <c r="M521">
        <v>20</v>
      </c>
      <c r="N521">
        <v>16</v>
      </c>
      <c r="O521">
        <v>18</v>
      </c>
      <c r="P521">
        <v>11</v>
      </c>
      <c r="Q521">
        <v>9</v>
      </c>
      <c r="R521">
        <v>10</v>
      </c>
      <c r="S521">
        <v>1130</v>
      </c>
      <c r="T521">
        <v>8.1999999999999993</v>
      </c>
      <c r="U521">
        <v>210</v>
      </c>
      <c r="V521">
        <v>810</v>
      </c>
      <c r="W521">
        <v>1.6220000000000001</v>
      </c>
      <c r="X521">
        <f>SUM(IF(D521=[1]analysis!$C$6,1,0),X520)</f>
        <v>7</v>
      </c>
    </row>
    <row r="522" spans="1:24" s="6" customFormat="1" ht="15.75" customHeight="1" x14ac:dyDescent="0.25">
      <c r="A522" t="s">
        <v>2</v>
      </c>
      <c r="B522" t="s">
        <v>56</v>
      </c>
      <c r="C522" s="25">
        <v>41438</v>
      </c>
      <c r="D522" t="s">
        <v>62</v>
      </c>
      <c r="E522" s="1">
        <v>0.5229166666666667</v>
      </c>
      <c r="F522">
        <v>36.334167000000001</v>
      </c>
      <c r="G522">
        <v>76.175749999999994</v>
      </c>
      <c r="H522" s="21">
        <v>-5.7</v>
      </c>
      <c r="I522">
        <v>-72.37</v>
      </c>
      <c r="J522">
        <v>6.4</v>
      </c>
      <c r="K522" s="29">
        <v>28</v>
      </c>
      <c r="L522">
        <v>35.4</v>
      </c>
      <c r="M522">
        <v>16</v>
      </c>
      <c r="N522">
        <v>15</v>
      </c>
      <c r="O522">
        <v>15.5</v>
      </c>
      <c r="P522">
        <v>5</v>
      </c>
      <c r="Q522">
        <v>4</v>
      </c>
      <c r="R522">
        <v>4.5</v>
      </c>
      <c r="S522">
        <v>1120</v>
      </c>
      <c r="T522">
        <v>5.2</v>
      </c>
      <c r="U522">
        <v>220</v>
      </c>
      <c r="V522">
        <v>800</v>
      </c>
      <c r="W522">
        <v>1.5469999999999999</v>
      </c>
      <c r="X522">
        <f>SUM(IF(D522=[1]analysis!$C$6,1,0),X521)</f>
        <v>7</v>
      </c>
    </row>
    <row r="523" spans="1:24" x14ac:dyDescent="0.25">
      <c r="B523" t="s">
        <v>56</v>
      </c>
      <c r="C523" s="25">
        <v>41438</v>
      </c>
      <c r="D523" t="s">
        <v>63</v>
      </c>
      <c r="E523" s="1">
        <v>0.50416666666666665</v>
      </c>
      <c r="F523">
        <v>36.332444000000002</v>
      </c>
      <c r="G523">
        <v>76.178721999999993</v>
      </c>
      <c r="H523" s="21">
        <v>-5</v>
      </c>
      <c r="I523">
        <v>-64.48</v>
      </c>
      <c r="J523">
        <v>6.2</v>
      </c>
      <c r="K523" s="29">
        <v>29</v>
      </c>
      <c r="L523">
        <v>35.6</v>
      </c>
      <c r="M523">
        <v>15</v>
      </c>
      <c r="N523">
        <v>12</v>
      </c>
      <c r="O523">
        <v>13.5</v>
      </c>
      <c r="P523">
        <v>4</v>
      </c>
      <c r="Q523">
        <v>4</v>
      </c>
      <c r="R523">
        <v>4</v>
      </c>
      <c r="S523">
        <v>1030</v>
      </c>
      <c r="T523">
        <v>0.4</v>
      </c>
      <c r="U523">
        <v>70</v>
      </c>
      <c r="V523">
        <v>740</v>
      </c>
      <c r="W523">
        <v>1.4650000000000001</v>
      </c>
      <c r="X523">
        <f>SUM(IF(D523=[1]analysis!$C$6,1,0),X522)</f>
        <v>7</v>
      </c>
    </row>
    <row r="524" spans="1:24" x14ac:dyDescent="0.25">
      <c r="B524" t="s">
        <v>56</v>
      </c>
      <c r="C524" s="25">
        <v>41438</v>
      </c>
      <c r="D524" t="s">
        <v>64</v>
      </c>
      <c r="E524" s="1">
        <v>0.48819444444444443</v>
      </c>
      <c r="F524">
        <v>36.328693999999999</v>
      </c>
      <c r="G524">
        <v>76.177194</v>
      </c>
      <c r="H524" s="21">
        <v>-4.5</v>
      </c>
      <c r="I524">
        <v>-57.13</v>
      </c>
      <c r="J524">
        <v>6</v>
      </c>
      <c r="K524" s="29">
        <v>28</v>
      </c>
      <c r="L524">
        <v>34.9</v>
      </c>
      <c r="M524">
        <v>16</v>
      </c>
      <c r="N524">
        <v>11</v>
      </c>
      <c r="O524">
        <v>13.5</v>
      </c>
      <c r="P524">
        <v>4</v>
      </c>
      <c r="Q524">
        <v>4</v>
      </c>
      <c r="R524">
        <v>4</v>
      </c>
      <c r="S524">
        <v>930</v>
      </c>
      <c r="T524">
        <v>6.2</v>
      </c>
      <c r="U524">
        <v>120</v>
      </c>
      <c r="V524">
        <v>670</v>
      </c>
      <c r="W524">
        <v>1.371</v>
      </c>
      <c r="X524">
        <f>SUM(IF(D524=[1]analysis!$C$6,1,0),X523)</f>
        <v>7</v>
      </c>
    </row>
    <row r="525" spans="1:24" x14ac:dyDescent="0.25">
      <c r="B525" t="s">
        <v>56</v>
      </c>
      <c r="C525" s="25">
        <v>41438</v>
      </c>
      <c r="D525" t="s">
        <v>65</v>
      </c>
      <c r="E525" s="1">
        <v>0.47569444444444442</v>
      </c>
      <c r="F525">
        <v>36.325055999999996</v>
      </c>
      <c r="G525">
        <v>76.178611000000004</v>
      </c>
      <c r="H525" s="21">
        <v>-1.5</v>
      </c>
      <c r="I525">
        <v>-19.34</v>
      </c>
      <c r="J525">
        <v>5.9</v>
      </c>
      <c r="K525" s="29">
        <v>29</v>
      </c>
      <c r="L525">
        <v>35.1</v>
      </c>
      <c r="M525">
        <v>26</v>
      </c>
      <c r="N525">
        <v>12</v>
      </c>
      <c r="O525">
        <v>19</v>
      </c>
      <c r="P525">
        <v>4</v>
      </c>
      <c r="Q525">
        <v>4</v>
      </c>
      <c r="R525">
        <v>4</v>
      </c>
      <c r="S525">
        <v>870</v>
      </c>
      <c r="T525">
        <v>2.5</v>
      </c>
      <c r="U525">
        <v>190</v>
      </c>
      <c r="V525">
        <v>620</v>
      </c>
      <c r="W525">
        <v>1.25</v>
      </c>
      <c r="X525">
        <f>SUM(IF(D525=[1]analysis!$C$6,1,0),X524)</f>
        <v>7</v>
      </c>
    </row>
    <row r="526" spans="1:24" x14ac:dyDescent="0.25">
      <c r="B526" t="s">
        <v>56</v>
      </c>
      <c r="C526" s="25">
        <v>41438</v>
      </c>
      <c r="D526" t="s">
        <v>66</v>
      </c>
      <c r="E526" s="1">
        <v>0.46736111111111112</v>
      </c>
      <c r="F526">
        <v>36.324278</v>
      </c>
      <c r="G526">
        <v>76.181721999999993</v>
      </c>
      <c r="H526" s="21">
        <v>-2.4</v>
      </c>
      <c r="I526">
        <v>-31.42</v>
      </c>
      <c r="J526">
        <v>6.1</v>
      </c>
      <c r="K526" s="29">
        <v>30</v>
      </c>
      <c r="L526">
        <v>35.4</v>
      </c>
      <c r="M526">
        <v>18</v>
      </c>
      <c r="N526">
        <v>11</v>
      </c>
      <c r="O526">
        <v>14.5</v>
      </c>
      <c r="P526">
        <v>1</v>
      </c>
      <c r="Q526">
        <v>2</v>
      </c>
      <c r="R526">
        <v>1.5</v>
      </c>
      <c r="S526">
        <v>840</v>
      </c>
      <c r="T526">
        <v>8.6</v>
      </c>
      <c r="U526">
        <v>250</v>
      </c>
      <c r="V526">
        <v>600</v>
      </c>
      <c r="W526">
        <v>1.218</v>
      </c>
      <c r="X526">
        <f>SUM(IF(D526=[1]analysis!$C$6,1,0),X525)</f>
        <v>7</v>
      </c>
    </row>
    <row r="527" spans="1:24" x14ac:dyDescent="0.25">
      <c r="B527" t="s">
        <v>83</v>
      </c>
      <c r="C527" s="25">
        <v>40724</v>
      </c>
      <c r="D527" t="s">
        <v>13</v>
      </c>
      <c r="E527" s="1">
        <v>0.3888888888888889</v>
      </c>
      <c r="F527">
        <v>36.216667000000001</v>
      </c>
      <c r="G527">
        <v>76.122500000000002</v>
      </c>
      <c r="J527">
        <v>5.78</v>
      </c>
      <c r="K527" s="29">
        <v>26</v>
      </c>
      <c r="L527">
        <v>25</v>
      </c>
      <c r="M527" s="6"/>
      <c r="N527" s="6"/>
      <c r="O527" s="6"/>
      <c r="P527">
        <v>16</v>
      </c>
      <c r="Q527">
        <v>17</v>
      </c>
      <c r="R527">
        <v>16.5</v>
      </c>
      <c r="S527">
        <v>3920</v>
      </c>
      <c r="T527">
        <v>6.9</v>
      </c>
      <c r="U527">
        <v>0</v>
      </c>
      <c r="V527">
        <v>2800</v>
      </c>
      <c r="W527">
        <v>5.6</v>
      </c>
      <c r="X527">
        <f>SUM(IF(D527=[1]analysis!$C$6,1,0),X526)</f>
        <v>8</v>
      </c>
    </row>
    <row r="528" spans="1:24" x14ac:dyDescent="0.25">
      <c r="B528" t="s">
        <v>24</v>
      </c>
      <c r="C528" s="25">
        <v>40724</v>
      </c>
      <c r="D528" t="s">
        <v>25</v>
      </c>
      <c r="E528" s="1">
        <v>0.46458333333333335</v>
      </c>
      <c r="F528">
        <v>36.388916999999999</v>
      </c>
      <c r="G528">
        <v>76.286221999999995</v>
      </c>
      <c r="J528">
        <v>5.78</v>
      </c>
      <c r="K528" s="29">
        <v>26</v>
      </c>
      <c r="L528">
        <v>25</v>
      </c>
      <c r="M528" s="6"/>
      <c r="N528" s="6"/>
      <c r="O528" s="6"/>
      <c r="P528">
        <v>14</v>
      </c>
      <c r="Q528">
        <v>13</v>
      </c>
      <c r="R528">
        <v>13.5</v>
      </c>
      <c r="S528">
        <v>170</v>
      </c>
      <c r="T528">
        <v>8.1</v>
      </c>
      <c r="U528">
        <v>45</v>
      </c>
      <c r="V528">
        <v>120</v>
      </c>
      <c r="W528">
        <v>0.253</v>
      </c>
      <c r="X528">
        <f>SUM(IF(D528=[1]analysis!$C$6,1,0),X527)</f>
        <v>8</v>
      </c>
    </row>
    <row r="529" spans="2:24" x14ac:dyDescent="0.25">
      <c r="B529" t="s">
        <v>67</v>
      </c>
      <c r="C529" s="25">
        <v>40711</v>
      </c>
      <c r="D529" t="s">
        <v>68</v>
      </c>
      <c r="E529" s="1">
        <v>0.35486111111111113</v>
      </c>
      <c r="F529">
        <v>36.323721999999997</v>
      </c>
      <c r="G529">
        <v>76.244028</v>
      </c>
      <c r="J529">
        <v>5</v>
      </c>
      <c r="K529" s="29">
        <v>25</v>
      </c>
      <c r="L529">
        <v>25.5</v>
      </c>
      <c r="M529" s="6"/>
      <c r="N529" s="6"/>
      <c r="O529" s="6"/>
      <c r="P529">
        <v>33</v>
      </c>
      <c r="Q529">
        <v>32</v>
      </c>
      <c r="R529">
        <v>32.5</v>
      </c>
      <c r="S529">
        <v>1560</v>
      </c>
      <c r="T529">
        <v>0</v>
      </c>
      <c r="U529">
        <v>0</v>
      </c>
      <c r="V529">
        <v>1120</v>
      </c>
      <c r="W529">
        <v>2.2400000000000002</v>
      </c>
      <c r="X529">
        <f>SUM(IF(D529=[1]analysis!$C$6,1,0),X528)</f>
        <v>8</v>
      </c>
    </row>
    <row r="530" spans="2:24" x14ac:dyDescent="0.25">
      <c r="B530" t="s">
        <v>67</v>
      </c>
      <c r="C530" s="25">
        <v>40711</v>
      </c>
      <c r="D530" t="s">
        <v>69</v>
      </c>
      <c r="E530" s="1">
        <v>0.36527777777777781</v>
      </c>
      <c r="F530">
        <v>36.321778000000002</v>
      </c>
      <c r="G530">
        <v>76.240443999999997</v>
      </c>
      <c r="J530">
        <v>5</v>
      </c>
      <c r="K530" s="29">
        <v>26</v>
      </c>
      <c r="L530">
        <v>26.9</v>
      </c>
      <c r="M530" s="6"/>
      <c r="N530" s="6"/>
      <c r="O530" s="6"/>
      <c r="P530">
        <v>30</v>
      </c>
      <c r="Q530">
        <v>32</v>
      </c>
      <c r="R530">
        <v>31</v>
      </c>
      <c r="S530">
        <v>1700</v>
      </c>
      <c r="T530">
        <v>30</v>
      </c>
      <c r="U530">
        <v>0</v>
      </c>
      <c r="V530">
        <v>1220</v>
      </c>
      <c r="W530">
        <v>2.44</v>
      </c>
      <c r="X530">
        <f>SUM(IF(D530=[1]analysis!$C$6,1,0),X529)</f>
        <v>8</v>
      </c>
    </row>
    <row r="531" spans="2:24" x14ac:dyDescent="0.25">
      <c r="B531" t="s">
        <v>67</v>
      </c>
      <c r="C531" s="25">
        <v>40711</v>
      </c>
      <c r="D531" t="s">
        <v>70</v>
      </c>
      <c r="E531" s="1">
        <v>0.37291666666666662</v>
      </c>
      <c r="F531">
        <v>36.322583000000002</v>
      </c>
      <c r="G531">
        <v>76.234943999999999</v>
      </c>
      <c r="J531">
        <v>5</v>
      </c>
      <c r="K531" s="29">
        <v>25</v>
      </c>
      <c r="L531">
        <v>27.6</v>
      </c>
      <c r="M531" s="6"/>
      <c r="N531" s="6"/>
      <c r="O531" s="6"/>
      <c r="P531">
        <v>31</v>
      </c>
      <c r="Q531">
        <v>21</v>
      </c>
      <c r="R531">
        <v>26</v>
      </c>
      <c r="S531">
        <v>1750</v>
      </c>
      <c r="T531">
        <v>0</v>
      </c>
      <c r="U531">
        <v>0</v>
      </c>
      <c r="V531">
        <v>1250</v>
      </c>
      <c r="W531">
        <v>2.5</v>
      </c>
      <c r="X531">
        <f>SUM(IF(D531=[1]analysis!$C$6,1,0),X530)</f>
        <v>8</v>
      </c>
    </row>
    <row r="532" spans="2:24" x14ac:dyDescent="0.25">
      <c r="B532" t="s">
        <v>67</v>
      </c>
      <c r="C532" s="25">
        <v>40711</v>
      </c>
      <c r="D532" t="s">
        <v>71</v>
      </c>
      <c r="E532" s="1">
        <v>0.37986111111111115</v>
      </c>
      <c r="F532">
        <v>36.323805999999998</v>
      </c>
      <c r="G532">
        <v>76.229667000000006</v>
      </c>
      <c r="J532">
        <v>5</v>
      </c>
      <c r="K532" s="29">
        <v>25.5</v>
      </c>
      <c r="L532">
        <v>28.6</v>
      </c>
      <c r="M532" s="6"/>
      <c r="N532" s="6"/>
      <c r="O532" s="6"/>
      <c r="P532">
        <v>24</v>
      </c>
      <c r="Q532">
        <v>25</v>
      </c>
      <c r="R532">
        <v>24.5</v>
      </c>
      <c r="S532">
        <v>1750</v>
      </c>
      <c r="T532">
        <v>0</v>
      </c>
      <c r="U532">
        <v>0</v>
      </c>
      <c r="V532">
        <v>1250</v>
      </c>
      <c r="W532">
        <v>2.5099999999999998</v>
      </c>
      <c r="X532">
        <f>SUM(IF(D532=[1]analysis!$C$6,1,0),X531)</f>
        <v>8</v>
      </c>
    </row>
    <row r="533" spans="2:24" x14ac:dyDescent="0.25">
      <c r="B533" t="s">
        <v>67</v>
      </c>
      <c r="C533" s="25">
        <v>40711</v>
      </c>
      <c r="D533" t="s">
        <v>72</v>
      </c>
      <c r="E533" s="1">
        <v>0.38680555555555557</v>
      </c>
      <c r="F533">
        <v>36.322833000000003</v>
      </c>
      <c r="G533">
        <v>76.225416999999993</v>
      </c>
      <c r="J533">
        <v>5</v>
      </c>
      <c r="K533" s="29">
        <v>26</v>
      </c>
      <c r="L533">
        <v>26.4</v>
      </c>
      <c r="M533" s="6"/>
      <c r="N533" s="6"/>
      <c r="O533" s="6"/>
      <c r="P533">
        <v>26</v>
      </c>
      <c r="Q533">
        <v>25</v>
      </c>
      <c r="R533">
        <v>25.5</v>
      </c>
      <c r="S533">
        <v>1750</v>
      </c>
      <c r="T533">
        <v>0</v>
      </c>
      <c r="U533">
        <v>0</v>
      </c>
      <c r="V533">
        <v>1250</v>
      </c>
      <c r="W533">
        <v>2.5</v>
      </c>
      <c r="X533">
        <f>SUM(IF(D533=[1]analysis!$C$6,1,0),X532)</f>
        <v>8</v>
      </c>
    </row>
    <row r="534" spans="2:24" x14ac:dyDescent="0.25">
      <c r="B534" t="s">
        <v>67</v>
      </c>
      <c r="C534" s="25">
        <v>40711</v>
      </c>
      <c r="D534" t="s">
        <v>73</v>
      </c>
      <c r="E534" s="1">
        <v>0.39305555555555555</v>
      </c>
      <c r="F534">
        <v>36.318832999999998</v>
      </c>
      <c r="G534">
        <v>76.225278000000003</v>
      </c>
      <c r="J534">
        <v>5</v>
      </c>
      <c r="K534" s="29">
        <v>26</v>
      </c>
      <c r="L534">
        <v>27</v>
      </c>
      <c r="M534" s="6"/>
      <c r="N534" s="6"/>
      <c r="O534" s="6"/>
      <c r="P534">
        <v>23</v>
      </c>
      <c r="Q534">
        <v>26</v>
      </c>
      <c r="R534">
        <v>24.5</v>
      </c>
      <c r="S534">
        <v>1700</v>
      </c>
      <c r="T534">
        <v>0</v>
      </c>
      <c r="U534">
        <v>0</v>
      </c>
      <c r="V534">
        <v>1220</v>
      </c>
      <c r="W534">
        <v>2.44</v>
      </c>
      <c r="X534">
        <f>SUM(IF(D534=[1]analysis!$C$6,1,0),X533)</f>
        <v>8</v>
      </c>
    </row>
    <row r="535" spans="2:24" x14ac:dyDescent="0.25">
      <c r="B535" t="s">
        <v>67</v>
      </c>
      <c r="C535" s="25">
        <v>40711</v>
      </c>
      <c r="D535" t="s">
        <v>74</v>
      </c>
      <c r="E535" s="1">
        <v>0.39999999999999997</v>
      </c>
      <c r="F535">
        <v>36.316277999999997</v>
      </c>
      <c r="G535">
        <v>76.223749999999995</v>
      </c>
      <c r="J535">
        <v>6.5</v>
      </c>
      <c r="K535" s="29">
        <v>26</v>
      </c>
      <c r="L535">
        <v>29.4</v>
      </c>
      <c r="M535" s="6"/>
      <c r="N535" s="6"/>
      <c r="O535" s="6"/>
      <c r="P535">
        <v>20</v>
      </c>
      <c r="Q535">
        <v>24</v>
      </c>
      <c r="R535">
        <v>22</v>
      </c>
      <c r="S535">
        <v>1680</v>
      </c>
      <c r="T535">
        <v>0</v>
      </c>
      <c r="U535">
        <v>0</v>
      </c>
      <c r="V535">
        <v>1210</v>
      </c>
      <c r="W535">
        <v>2.46</v>
      </c>
      <c r="X535">
        <f>SUM(IF(D535=[1]analysis!$C$6,1,0),X534)</f>
        <v>8</v>
      </c>
    </row>
    <row r="536" spans="2:24" x14ac:dyDescent="0.25">
      <c r="B536" t="s">
        <v>67</v>
      </c>
      <c r="C536" s="25">
        <v>40711</v>
      </c>
      <c r="D536" t="s">
        <v>75</v>
      </c>
      <c r="E536" s="1">
        <v>0.40763888888888888</v>
      </c>
      <c r="F536">
        <v>36.315556000000001</v>
      </c>
      <c r="G536">
        <v>76.219800000000006</v>
      </c>
      <c r="J536">
        <v>5</v>
      </c>
      <c r="K536" s="29">
        <v>27</v>
      </c>
      <c r="L536">
        <v>29.3</v>
      </c>
      <c r="M536" s="6"/>
      <c r="N536" s="6"/>
      <c r="O536" s="6"/>
      <c r="P536">
        <v>26</v>
      </c>
      <c r="Q536">
        <v>25</v>
      </c>
      <c r="R536">
        <v>25.5</v>
      </c>
      <c r="S536">
        <v>1730</v>
      </c>
      <c r="T536">
        <v>0</v>
      </c>
      <c r="U536">
        <v>0</v>
      </c>
      <c r="V536">
        <v>1240</v>
      </c>
      <c r="W536">
        <v>2.48</v>
      </c>
      <c r="X536">
        <f>SUM(IF(D536=[1]analysis!$C$6,1,0),X535)</f>
        <v>8</v>
      </c>
    </row>
    <row r="537" spans="2:24" x14ac:dyDescent="0.25">
      <c r="B537" t="s">
        <v>67</v>
      </c>
      <c r="C537" s="25">
        <v>40711</v>
      </c>
      <c r="D537" t="s">
        <v>76</v>
      </c>
      <c r="E537" s="1">
        <v>0.41388888888888892</v>
      </c>
      <c r="F537">
        <v>36.314999999999998</v>
      </c>
      <c r="G537">
        <v>76.218000000000004</v>
      </c>
      <c r="J537">
        <v>5</v>
      </c>
      <c r="K537" s="29">
        <v>27</v>
      </c>
      <c r="L537">
        <v>28.4</v>
      </c>
      <c r="M537" s="6"/>
      <c r="N537" s="6"/>
      <c r="O537" s="6"/>
      <c r="P537">
        <v>20</v>
      </c>
      <c r="Q537">
        <v>24</v>
      </c>
      <c r="R537">
        <v>22</v>
      </c>
      <c r="S537">
        <v>1750</v>
      </c>
      <c r="T537">
        <v>0</v>
      </c>
      <c r="U537">
        <v>0</v>
      </c>
      <c r="V537">
        <v>1250</v>
      </c>
      <c r="W537">
        <v>2.5</v>
      </c>
      <c r="X537">
        <f>SUM(IF(D537=[1]analysis!$C$6,1,0),X536)</f>
        <v>8</v>
      </c>
    </row>
    <row r="538" spans="2:24" x14ac:dyDescent="0.25">
      <c r="B538" t="s">
        <v>67</v>
      </c>
      <c r="C538" s="25">
        <v>40711</v>
      </c>
      <c r="D538" t="s">
        <v>77</v>
      </c>
      <c r="E538" s="1">
        <v>0.45347222222222222</v>
      </c>
      <c r="F538">
        <v>36.315528</v>
      </c>
      <c r="G538">
        <v>76.214111000000003</v>
      </c>
      <c r="J538">
        <v>5</v>
      </c>
      <c r="K538" s="29">
        <v>28</v>
      </c>
      <c r="L538">
        <v>29.4</v>
      </c>
      <c r="M538" s="6"/>
      <c r="N538" s="6"/>
      <c r="O538" s="6"/>
      <c r="P538">
        <v>26</v>
      </c>
      <c r="Q538">
        <v>21</v>
      </c>
      <c r="R538">
        <v>23.5</v>
      </c>
      <c r="S538">
        <v>1860</v>
      </c>
      <c r="T538">
        <v>0.4</v>
      </c>
      <c r="U538">
        <v>0</v>
      </c>
      <c r="V538">
        <v>1330</v>
      </c>
      <c r="W538">
        <v>2.66</v>
      </c>
      <c r="X538">
        <f>SUM(IF(D538=[1]analysis!$C$6,1,0),X537)</f>
        <v>8</v>
      </c>
    </row>
    <row r="539" spans="2:24" x14ac:dyDescent="0.25">
      <c r="B539" t="s">
        <v>67</v>
      </c>
      <c r="C539" s="25">
        <v>40711</v>
      </c>
      <c r="D539" t="s">
        <v>78</v>
      </c>
      <c r="E539" s="1">
        <v>0.4604166666666667</v>
      </c>
      <c r="F539">
        <v>36.313000000000002</v>
      </c>
      <c r="G539">
        <v>76.215249999999997</v>
      </c>
      <c r="J539">
        <v>5</v>
      </c>
      <c r="K539" s="29">
        <v>28</v>
      </c>
      <c r="L539">
        <v>28.9</v>
      </c>
      <c r="M539" s="6"/>
      <c r="N539" s="6"/>
      <c r="O539" s="6"/>
      <c r="P539">
        <v>16</v>
      </c>
      <c r="Q539">
        <v>16</v>
      </c>
      <c r="R539">
        <v>16</v>
      </c>
      <c r="S539">
        <v>1880</v>
      </c>
      <c r="T539">
        <v>0</v>
      </c>
      <c r="U539">
        <v>0</v>
      </c>
      <c r="V539">
        <v>1390</v>
      </c>
      <c r="W539">
        <v>2.69</v>
      </c>
      <c r="X539">
        <f>SUM(IF(D539=[1]analysis!$C$6,1,0),X538)</f>
        <v>8</v>
      </c>
    </row>
    <row r="540" spans="2:24" x14ac:dyDescent="0.25">
      <c r="B540" t="s">
        <v>67</v>
      </c>
      <c r="C540" s="25">
        <v>40711</v>
      </c>
      <c r="D540" t="s">
        <v>79</v>
      </c>
      <c r="E540" s="1">
        <v>0.46666666666666662</v>
      </c>
      <c r="F540">
        <v>36.311610999999999</v>
      </c>
      <c r="G540">
        <v>76.210222000000002</v>
      </c>
      <c r="J540">
        <v>5</v>
      </c>
      <c r="K540" s="29">
        <v>27</v>
      </c>
      <c r="L540">
        <v>29.9</v>
      </c>
      <c r="M540" s="6"/>
      <c r="N540" s="6"/>
      <c r="O540" s="6"/>
      <c r="P540">
        <v>18</v>
      </c>
      <c r="Q540">
        <v>21</v>
      </c>
      <c r="R540">
        <v>19.5</v>
      </c>
      <c r="S540">
        <v>1950</v>
      </c>
      <c r="T540">
        <v>0</v>
      </c>
      <c r="U540">
        <v>0</v>
      </c>
      <c r="V540">
        <v>1390</v>
      </c>
      <c r="W540">
        <v>2.79</v>
      </c>
      <c r="X540">
        <f>SUM(IF(D540=[1]analysis!$C$6,1,0),X539)</f>
        <v>8</v>
      </c>
    </row>
    <row r="541" spans="2:24" x14ac:dyDescent="0.25">
      <c r="B541" t="s">
        <v>67</v>
      </c>
      <c r="C541" s="25">
        <v>40711</v>
      </c>
      <c r="D541" t="s">
        <v>80</v>
      </c>
      <c r="E541" s="1">
        <v>0.47222222222222227</v>
      </c>
      <c r="F541">
        <v>36.310167</v>
      </c>
      <c r="G541">
        <v>76.212056000000004</v>
      </c>
      <c r="J541">
        <v>5</v>
      </c>
      <c r="K541" s="29">
        <v>27</v>
      </c>
      <c r="L541">
        <v>32.200000000000003</v>
      </c>
      <c r="M541" s="6"/>
      <c r="N541" s="6"/>
      <c r="O541" s="6"/>
      <c r="P541">
        <v>19</v>
      </c>
      <c r="Q541">
        <v>21</v>
      </c>
      <c r="R541">
        <v>20</v>
      </c>
      <c r="S541">
        <v>2100</v>
      </c>
      <c r="T541">
        <v>0</v>
      </c>
      <c r="U541">
        <v>0</v>
      </c>
      <c r="V541">
        <v>1500</v>
      </c>
      <c r="W541">
        <v>2.99</v>
      </c>
      <c r="X541">
        <f>SUM(IF(D541=[1]analysis!$C$6,1,0),X540)</f>
        <v>8</v>
      </c>
    </row>
    <row r="542" spans="2:24" x14ac:dyDescent="0.25">
      <c r="B542" t="s">
        <v>67</v>
      </c>
      <c r="C542" s="25">
        <v>40711</v>
      </c>
      <c r="D542" t="s">
        <v>81</v>
      </c>
      <c r="E542" s="1">
        <v>0.4777777777777778</v>
      </c>
      <c r="F542">
        <v>36.308250000000001</v>
      </c>
      <c r="G542">
        <v>76.212193999999997</v>
      </c>
      <c r="J542">
        <v>5</v>
      </c>
      <c r="K542" s="29">
        <v>28</v>
      </c>
      <c r="L542">
        <v>28.9</v>
      </c>
      <c r="M542" s="6"/>
      <c r="N542" s="6"/>
      <c r="O542" s="6"/>
      <c r="P542">
        <v>16</v>
      </c>
      <c r="Q542">
        <v>16</v>
      </c>
      <c r="R542">
        <v>16</v>
      </c>
      <c r="S542">
        <v>2210</v>
      </c>
      <c r="T542">
        <v>0</v>
      </c>
      <c r="U542">
        <v>0</v>
      </c>
      <c r="V542">
        <v>1580</v>
      </c>
      <c r="W542">
        <v>3.16</v>
      </c>
      <c r="X542">
        <f>SUM(IF(D542=[1]analysis!$C$6,1,0),X541)</f>
        <v>8</v>
      </c>
    </row>
    <row r="543" spans="2:24" x14ac:dyDescent="0.25">
      <c r="B543" t="s">
        <v>67</v>
      </c>
      <c r="C543" s="25">
        <v>40711</v>
      </c>
      <c r="D543" t="s">
        <v>82</v>
      </c>
      <c r="E543" s="1">
        <v>0.43194444444444446</v>
      </c>
      <c r="F543">
        <v>36.306944000000001</v>
      </c>
      <c r="G543">
        <v>76.210361000000006</v>
      </c>
      <c r="J543">
        <v>5</v>
      </c>
      <c r="K543" s="29">
        <v>27</v>
      </c>
      <c r="L543">
        <v>28.4</v>
      </c>
      <c r="M543" s="6"/>
      <c r="N543" s="6"/>
      <c r="O543" s="6"/>
      <c r="P543">
        <v>18</v>
      </c>
      <c r="Q543">
        <v>20</v>
      </c>
      <c r="R543">
        <v>19</v>
      </c>
      <c r="S543">
        <v>2330</v>
      </c>
      <c r="T543">
        <v>2.5</v>
      </c>
      <c r="U543">
        <v>0</v>
      </c>
      <c r="V543">
        <v>1670</v>
      </c>
      <c r="W543">
        <v>3.34</v>
      </c>
      <c r="X543">
        <f>SUM(IF(D543=[1]analysis!$C$6,1,0),X542)</f>
        <v>8</v>
      </c>
    </row>
    <row r="544" spans="2:24" x14ac:dyDescent="0.25">
      <c r="B544" t="s">
        <v>56</v>
      </c>
      <c r="C544" s="25">
        <v>40710</v>
      </c>
      <c r="D544" t="s">
        <v>57</v>
      </c>
      <c r="E544" s="1">
        <v>0.3756944444444445</v>
      </c>
      <c r="F544">
        <v>36.350481000000002</v>
      </c>
      <c r="G544">
        <v>76.163855999999996</v>
      </c>
      <c r="J544">
        <v>6.71</v>
      </c>
      <c r="K544" s="29">
        <v>23</v>
      </c>
      <c r="L544">
        <v>28</v>
      </c>
      <c r="M544" s="6"/>
      <c r="N544" s="6"/>
      <c r="O544" s="6"/>
      <c r="P544">
        <v>21</v>
      </c>
      <c r="Q544">
        <v>18</v>
      </c>
      <c r="R544">
        <v>19.5</v>
      </c>
      <c r="S544">
        <v>660</v>
      </c>
      <c r="T544">
        <v>0</v>
      </c>
      <c r="U544">
        <v>0</v>
      </c>
      <c r="V544">
        <v>470</v>
      </c>
      <c r="W544">
        <v>0.89600000000000002</v>
      </c>
      <c r="X544">
        <f>SUM(IF(D544=[1]analysis!$C$6,1,0),X543)</f>
        <v>8</v>
      </c>
    </row>
    <row r="545" spans="2:24" x14ac:dyDescent="0.25">
      <c r="B545" t="s">
        <v>56</v>
      </c>
      <c r="C545" s="25">
        <v>40710</v>
      </c>
      <c r="D545" t="s">
        <v>58</v>
      </c>
      <c r="E545" s="1">
        <v>0.39027777777777778</v>
      </c>
      <c r="F545">
        <v>36.346221999999997</v>
      </c>
      <c r="G545">
        <v>76.162694000000002</v>
      </c>
      <c r="J545">
        <v>6.69</v>
      </c>
      <c r="K545" s="29">
        <v>24</v>
      </c>
      <c r="L545">
        <v>23.7</v>
      </c>
      <c r="M545" s="6"/>
      <c r="N545" s="6"/>
      <c r="O545" s="6"/>
      <c r="P545">
        <v>19</v>
      </c>
      <c r="Q545">
        <v>20</v>
      </c>
      <c r="R545">
        <v>19.5</v>
      </c>
      <c r="S545">
        <v>760</v>
      </c>
      <c r="T545">
        <v>0</v>
      </c>
      <c r="U545">
        <v>0</v>
      </c>
      <c r="V545">
        <v>520</v>
      </c>
      <c r="W545">
        <v>1.0449999999999999</v>
      </c>
      <c r="X545">
        <f>SUM(IF(D545=[1]analysis!$C$6,1,0),X544)</f>
        <v>8</v>
      </c>
    </row>
    <row r="546" spans="2:24" x14ac:dyDescent="0.25">
      <c r="B546" t="s">
        <v>56</v>
      </c>
      <c r="C546" s="25">
        <v>40710</v>
      </c>
      <c r="D546" t="s">
        <v>59</v>
      </c>
      <c r="E546" s="1">
        <v>0.40208333333333335</v>
      </c>
      <c r="F546">
        <v>36.342666999999999</v>
      </c>
      <c r="G546">
        <v>76.165082999999996</v>
      </c>
      <c r="J546">
        <v>6.64</v>
      </c>
      <c r="K546" s="29">
        <v>25</v>
      </c>
      <c r="L546">
        <v>23.6</v>
      </c>
      <c r="M546" s="6"/>
      <c r="N546" s="6"/>
      <c r="O546" s="6"/>
      <c r="P546">
        <v>19</v>
      </c>
      <c r="Q546">
        <v>23</v>
      </c>
      <c r="R546">
        <v>21</v>
      </c>
      <c r="S546">
        <v>820</v>
      </c>
      <c r="T546">
        <v>0</v>
      </c>
      <c r="U546">
        <v>0</v>
      </c>
      <c r="V546">
        <v>580</v>
      </c>
      <c r="W546">
        <v>1.175</v>
      </c>
      <c r="X546">
        <f>SUM(IF(D546=[1]analysis!$C$6,1,0),X545)</f>
        <v>8</v>
      </c>
    </row>
    <row r="547" spans="2:24" x14ac:dyDescent="0.25">
      <c r="B547" t="s">
        <v>56</v>
      </c>
      <c r="C547" s="25">
        <v>40710</v>
      </c>
      <c r="D547" t="s">
        <v>60</v>
      </c>
      <c r="E547" s="1">
        <v>0.41111111111111115</v>
      </c>
      <c r="F547">
        <v>36.339972000000003</v>
      </c>
      <c r="G547">
        <v>76.168694000000002</v>
      </c>
      <c r="J547">
        <v>6.51</v>
      </c>
      <c r="K547" s="29">
        <v>25</v>
      </c>
      <c r="L547">
        <v>25.6</v>
      </c>
      <c r="M547" s="6"/>
      <c r="N547" s="6"/>
      <c r="O547" s="6"/>
      <c r="P547">
        <v>22</v>
      </c>
      <c r="Q547">
        <v>24</v>
      </c>
      <c r="R547">
        <v>23</v>
      </c>
      <c r="S547">
        <v>900</v>
      </c>
      <c r="T547">
        <v>0</v>
      </c>
      <c r="U547">
        <v>0</v>
      </c>
      <c r="V547">
        <v>640</v>
      </c>
      <c r="W547">
        <v>1.2809999999999999</v>
      </c>
      <c r="X547">
        <f>SUM(IF(D547=[1]analysis!$C$6,1,0),X546)</f>
        <v>8</v>
      </c>
    </row>
    <row r="548" spans="2:24" x14ac:dyDescent="0.25">
      <c r="B548" t="s">
        <v>56</v>
      </c>
      <c r="C548" s="25">
        <v>40710</v>
      </c>
      <c r="D548" t="s">
        <v>61</v>
      </c>
      <c r="E548" s="1">
        <v>0.41875000000000001</v>
      </c>
      <c r="F548">
        <v>36.337639000000003</v>
      </c>
      <c r="G548">
        <v>76.173028000000002</v>
      </c>
      <c r="J548">
        <v>6.57</v>
      </c>
      <c r="K548" s="29">
        <v>26</v>
      </c>
      <c r="L548">
        <v>26</v>
      </c>
      <c r="M548" s="6"/>
      <c r="N548" s="6"/>
      <c r="O548" s="6"/>
      <c r="P548">
        <v>18</v>
      </c>
      <c r="Q548">
        <v>12</v>
      </c>
      <c r="R548">
        <v>15</v>
      </c>
      <c r="S548">
        <v>970</v>
      </c>
      <c r="T548">
        <v>0</v>
      </c>
      <c r="U548">
        <v>0</v>
      </c>
      <c r="V548">
        <v>690</v>
      </c>
      <c r="W548">
        <v>1.3839999999999999</v>
      </c>
      <c r="X548">
        <f>SUM(IF(D548=[1]analysis!$C$6,1,0),X547)</f>
        <v>8</v>
      </c>
    </row>
    <row r="549" spans="2:24" x14ac:dyDescent="0.25">
      <c r="B549" t="s">
        <v>56</v>
      </c>
      <c r="C549" s="25">
        <v>40710</v>
      </c>
      <c r="D549" t="s">
        <v>62</v>
      </c>
      <c r="E549" s="1">
        <v>0.42708333333333331</v>
      </c>
      <c r="F549">
        <v>36.334167000000001</v>
      </c>
      <c r="G549">
        <v>76.175749999999994</v>
      </c>
      <c r="J549">
        <v>6.47</v>
      </c>
      <c r="K549" s="29">
        <v>27</v>
      </c>
      <c r="L549">
        <v>26.1</v>
      </c>
      <c r="M549" s="6"/>
      <c r="N549" s="6"/>
      <c r="O549" s="6"/>
      <c r="P549">
        <v>20</v>
      </c>
      <c r="Q549">
        <v>22</v>
      </c>
      <c r="R549">
        <v>21</v>
      </c>
      <c r="S549">
        <v>960</v>
      </c>
      <c r="T549">
        <v>0.9</v>
      </c>
      <c r="U549">
        <v>135</v>
      </c>
      <c r="V549">
        <v>680</v>
      </c>
      <c r="W549">
        <v>1.3759999999999999</v>
      </c>
      <c r="X549">
        <f>SUM(IF(D549=[1]analysis!$C$6,1,0),X548)</f>
        <v>8</v>
      </c>
    </row>
    <row r="550" spans="2:24" x14ac:dyDescent="0.25">
      <c r="B550" t="s">
        <v>56</v>
      </c>
      <c r="C550" s="25">
        <v>40710</v>
      </c>
      <c r="D550" t="s">
        <v>63</v>
      </c>
      <c r="E550" s="1">
        <v>0.43472222222222223</v>
      </c>
      <c r="F550">
        <v>36.332444000000002</v>
      </c>
      <c r="G550">
        <v>76.178721999999993</v>
      </c>
      <c r="J550">
        <v>6.37</v>
      </c>
      <c r="K550" s="29">
        <v>27</v>
      </c>
      <c r="L550">
        <v>27.1</v>
      </c>
      <c r="M550" s="6"/>
      <c r="N550" s="6"/>
      <c r="O550" s="6"/>
      <c r="P550">
        <v>18</v>
      </c>
      <c r="Q550">
        <v>19</v>
      </c>
      <c r="R550">
        <v>18.5</v>
      </c>
      <c r="S550">
        <v>900</v>
      </c>
      <c r="T550">
        <v>1.4</v>
      </c>
      <c r="U550">
        <v>135</v>
      </c>
      <c r="V550">
        <v>640</v>
      </c>
      <c r="W550">
        <v>1.29</v>
      </c>
      <c r="X550">
        <f>SUM(IF(D550=[1]analysis!$C$6,1,0),X549)</f>
        <v>8</v>
      </c>
    </row>
    <row r="551" spans="2:24" x14ac:dyDescent="0.25">
      <c r="B551" t="s">
        <v>56</v>
      </c>
      <c r="C551" s="25">
        <v>40710</v>
      </c>
      <c r="D551" t="s">
        <v>64</v>
      </c>
      <c r="E551" s="1">
        <v>0.44513888888888892</v>
      </c>
      <c r="F551">
        <v>36.328693999999999</v>
      </c>
      <c r="G551">
        <v>76.177194</v>
      </c>
      <c r="J551">
        <v>6.39</v>
      </c>
      <c r="K551" s="29">
        <v>27</v>
      </c>
      <c r="L551">
        <v>25.9</v>
      </c>
      <c r="M551" s="6"/>
      <c r="N551" s="6"/>
      <c r="O551" s="6"/>
      <c r="P551">
        <v>16</v>
      </c>
      <c r="Q551">
        <v>15</v>
      </c>
      <c r="R551">
        <v>15.5</v>
      </c>
      <c r="S551">
        <v>850</v>
      </c>
      <c r="T551">
        <v>1.9</v>
      </c>
      <c r="U551">
        <v>135</v>
      </c>
      <c r="V551">
        <v>600</v>
      </c>
      <c r="W551">
        <v>1.2150000000000001</v>
      </c>
      <c r="X551">
        <f>SUM(IF(D551=[1]analysis!$C$6,1,0),X550)</f>
        <v>8</v>
      </c>
    </row>
    <row r="552" spans="2:24" x14ac:dyDescent="0.25">
      <c r="B552" t="s">
        <v>56</v>
      </c>
      <c r="C552" s="25">
        <v>40710</v>
      </c>
      <c r="D552" t="s">
        <v>65</v>
      </c>
      <c r="E552" s="1">
        <v>0.45277777777777778</v>
      </c>
      <c r="F552">
        <v>36.325055999999996</v>
      </c>
      <c r="G552">
        <v>76.178611000000004</v>
      </c>
      <c r="J552">
        <v>6.34</v>
      </c>
      <c r="K552" s="29">
        <v>27</v>
      </c>
      <c r="L552">
        <v>28.7</v>
      </c>
      <c r="M552" s="6"/>
      <c r="N552" s="6"/>
      <c r="O552" s="6"/>
      <c r="P552">
        <v>16</v>
      </c>
      <c r="Q552">
        <v>19</v>
      </c>
      <c r="R552">
        <v>17.5</v>
      </c>
      <c r="S552">
        <v>850</v>
      </c>
      <c r="T552">
        <v>0</v>
      </c>
      <c r="U552">
        <v>0</v>
      </c>
      <c r="V552">
        <v>610</v>
      </c>
      <c r="W552">
        <v>1.2210000000000001</v>
      </c>
      <c r="X552">
        <f>SUM(IF(D552=[1]analysis!$C$6,1,0),X551)</f>
        <v>8</v>
      </c>
    </row>
    <row r="553" spans="2:24" x14ac:dyDescent="0.25">
      <c r="B553" t="s">
        <v>56</v>
      </c>
      <c r="C553" s="25">
        <v>40710</v>
      </c>
      <c r="D553" t="s">
        <v>66</v>
      </c>
      <c r="E553" s="1">
        <v>0.4604166666666667</v>
      </c>
      <c r="F553">
        <v>36.324278</v>
      </c>
      <c r="G553">
        <v>76.181721999999993</v>
      </c>
      <c r="J553">
        <v>6.43</v>
      </c>
      <c r="K553" s="29">
        <v>28</v>
      </c>
      <c r="L553">
        <v>28</v>
      </c>
      <c r="M553" s="6"/>
      <c r="N553" s="6"/>
      <c r="O553" s="6"/>
      <c r="P553">
        <v>17</v>
      </c>
      <c r="Q553">
        <v>18</v>
      </c>
      <c r="R553">
        <v>17.5</v>
      </c>
      <c r="S553">
        <v>890</v>
      </c>
      <c r="T553">
        <v>0</v>
      </c>
      <c r="U553">
        <v>0</v>
      </c>
      <c r="V553">
        <v>640</v>
      </c>
      <c r="W553">
        <v>1.28</v>
      </c>
      <c r="X553">
        <f>SUM(IF(D553=[1]analysis!$C$6,1,0),X552)</f>
        <v>8</v>
      </c>
    </row>
    <row r="554" spans="2:24" x14ac:dyDescent="0.25">
      <c r="B554" t="s">
        <v>24</v>
      </c>
      <c r="C554" s="25">
        <v>40709</v>
      </c>
      <c r="D554" t="s">
        <v>26</v>
      </c>
      <c r="E554" s="1">
        <v>0.43472222222222223</v>
      </c>
      <c r="F554">
        <v>36.387444000000002</v>
      </c>
      <c r="G554">
        <v>76.275917000000007</v>
      </c>
      <c r="J554">
        <v>5.85</v>
      </c>
      <c r="K554" s="29">
        <v>25</v>
      </c>
      <c r="L554">
        <v>25.6</v>
      </c>
      <c r="M554" s="6"/>
      <c r="N554" s="6"/>
      <c r="O554" s="6"/>
      <c r="P554">
        <v>17</v>
      </c>
      <c r="Q554">
        <v>18</v>
      </c>
      <c r="R554">
        <v>17.5</v>
      </c>
      <c r="S554">
        <v>130</v>
      </c>
      <c r="T554">
        <v>0</v>
      </c>
      <c r="U554">
        <v>0</v>
      </c>
      <c r="V554">
        <v>90</v>
      </c>
      <c r="W554">
        <v>0.192</v>
      </c>
      <c r="X554">
        <f>SUM(IF(D554=[1]analysis!$C$6,1,0),X553)</f>
        <v>8</v>
      </c>
    </row>
    <row r="555" spans="2:24" x14ac:dyDescent="0.25">
      <c r="B555" t="s">
        <v>24</v>
      </c>
      <c r="C555" s="25">
        <v>40709</v>
      </c>
      <c r="D555" t="s">
        <v>27</v>
      </c>
      <c r="E555" s="1">
        <v>0.44097222222222227</v>
      </c>
      <c r="F555">
        <v>36.385972000000002</v>
      </c>
      <c r="G555">
        <v>76.265556000000004</v>
      </c>
      <c r="J555">
        <v>5.66</v>
      </c>
      <c r="K555" s="29">
        <v>25</v>
      </c>
      <c r="L555">
        <v>25.6</v>
      </c>
      <c r="M555" s="6"/>
      <c r="N555" s="6"/>
      <c r="O555" s="6"/>
      <c r="P555">
        <v>16</v>
      </c>
      <c r="Q555">
        <v>19</v>
      </c>
      <c r="R555">
        <v>17.5</v>
      </c>
      <c r="S555">
        <v>130</v>
      </c>
      <c r="T555">
        <v>0.6</v>
      </c>
      <c r="U555" t="s">
        <v>84</v>
      </c>
      <c r="V555">
        <v>90</v>
      </c>
      <c r="W555">
        <v>0.192</v>
      </c>
      <c r="X555">
        <f>SUM(IF(D555=[1]analysis!$C$6,1,0),X554)</f>
        <v>8</v>
      </c>
    </row>
    <row r="556" spans="2:24" x14ac:dyDescent="0.25">
      <c r="B556" t="s">
        <v>24</v>
      </c>
      <c r="C556" s="25">
        <v>40709</v>
      </c>
      <c r="D556" t="s">
        <v>28</v>
      </c>
      <c r="E556" s="1">
        <v>0.44722222222222219</v>
      </c>
      <c r="F556">
        <v>36.381306000000002</v>
      </c>
      <c r="G556">
        <v>76.257582999999997</v>
      </c>
      <c r="J556">
        <v>4.12</v>
      </c>
      <c r="K556" s="29">
        <v>25</v>
      </c>
      <c r="L556">
        <v>25.6</v>
      </c>
      <c r="M556" s="6"/>
      <c r="N556" s="6"/>
      <c r="O556" s="6"/>
      <c r="P556">
        <v>15</v>
      </c>
      <c r="Q556">
        <v>16</v>
      </c>
      <c r="R556">
        <v>15.5</v>
      </c>
      <c r="S556">
        <v>140</v>
      </c>
      <c r="T556">
        <v>1</v>
      </c>
      <c r="U556" t="s">
        <v>85</v>
      </c>
      <c r="V556">
        <v>100</v>
      </c>
      <c r="W556">
        <v>0.20100000000000001</v>
      </c>
      <c r="X556">
        <f>SUM(IF(D556=[1]analysis!$C$6,1,0),X555)</f>
        <v>8</v>
      </c>
    </row>
    <row r="557" spans="2:24" x14ac:dyDescent="0.25">
      <c r="B557" t="s">
        <v>24</v>
      </c>
      <c r="C557" s="25">
        <v>40709</v>
      </c>
      <c r="D557" t="s">
        <v>29</v>
      </c>
      <c r="E557" s="1">
        <v>0.45347222222222222</v>
      </c>
      <c r="F557">
        <v>36.373417000000003</v>
      </c>
      <c r="G557">
        <v>76.256556000000003</v>
      </c>
      <c r="J557">
        <v>5.54</v>
      </c>
      <c r="K557" s="29">
        <v>28</v>
      </c>
      <c r="L557">
        <v>27.3</v>
      </c>
      <c r="M557" s="6"/>
      <c r="N557" s="6"/>
      <c r="O557" s="6"/>
      <c r="P557">
        <v>14</v>
      </c>
      <c r="Q557">
        <v>16</v>
      </c>
      <c r="R557">
        <v>15</v>
      </c>
      <c r="S557">
        <v>120</v>
      </c>
      <c r="T557">
        <v>0</v>
      </c>
      <c r="U557">
        <v>0</v>
      </c>
      <c r="V557">
        <v>90</v>
      </c>
      <c r="W557">
        <v>0.184</v>
      </c>
      <c r="X557">
        <f>SUM(IF(D557=[1]analysis!$C$6,1,0),X556)</f>
        <v>8</v>
      </c>
    </row>
    <row r="558" spans="2:24" x14ac:dyDescent="0.25">
      <c r="B558" t="s">
        <v>24</v>
      </c>
      <c r="C558" s="25">
        <v>40709</v>
      </c>
      <c r="D558" t="s">
        <v>30</v>
      </c>
      <c r="E558" s="1">
        <v>0.45694444444444443</v>
      </c>
      <c r="F558">
        <v>36.365805999999999</v>
      </c>
      <c r="G558">
        <v>76.259083000000004</v>
      </c>
      <c r="J558">
        <v>5.5</v>
      </c>
      <c r="K558" s="29">
        <v>25.5</v>
      </c>
      <c r="L558">
        <v>26.7</v>
      </c>
      <c r="M558" s="6"/>
      <c r="N558" s="6"/>
      <c r="O558" s="6"/>
      <c r="P558">
        <v>10</v>
      </c>
      <c r="Q558">
        <v>14</v>
      </c>
      <c r="R558">
        <v>12</v>
      </c>
      <c r="S558">
        <v>120</v>
      </c>
      <c r="T558">
        <v>0</v>
      </c>
      <c r="U558">
        <v>0</v>
      </c>
      <c r="V558">
        <v>80</v>
      </c>
      <c r="W558">
        <v>0.17499999999999999</v>
      </c>
      <c r="X558">
        <f>SUM(IF(D558=[1]analysis!$C$6,1,0),X557)</f>
        <v>8</v>
      </c>
    </row>
    <row r="559" spans="2:24" x14ac:dyDescent="0.25">
      <c r="B559" t="s">
        <v>24</v>
      </c>
      <c r="C559" s="25">
        <v>40709</v>
      </c>
      <c r="D559" t="s">
        <v>31</v>
      </c>
      <c r="E559" s="1">
        <v>0.46319444444444446</v>
      </c>
      <c r="F559">
        <v>36.364221999999998</v>
      </c>
      <c r="G559">
        <v>76.249888999999996</v>
      </c>
      <c r="J559">
        <v>5.79</v>
      </c>
      <c r="K559" s="29">
        <v>26</v>
      </c>
      <c r="L559">
        <v>25.2</v>
      </c>
      <c r="M559" s="6"/>
      <c r="N559" s="6"/>
      <c r="O559" s="6"/>
      <c r="P559">
        <v>12</v>
      </c>
      <c r="Q559">
        <v>13</v>
      </c>
      <c r="R559">
        <v>12.5</v>
      </c>
      <c r="S559">
        <v>110</v>
      </c>
      <c r="T559">
        <v>0</v>
      </c>
      <c r="U559">
        <v>0</v>
      </c>
      <c r="V559">
        <v>80</v>
      </c>
      <c r="W559">
        <v>0.16200000000000001</v>
      </c>
      <c r="X559">
        <f>SUM(IF(D559=[1]analysis!$C$6,1,0),X558)</f>
        <v>8</v>
      </c>
    </row>
    <row r="560" spans="2:24" x14ac:dyDescent="0.25">
      <c r="B560" t="s">
        <v>24</v>
      </c>
      <c r="C560" s="25">
        <v>40709</v>
      </c>
      <c r="D560" t="s">
        <v>32</v>
      </c>
      <c r="E560" s="1">
        <v>0.46666666666666662</v>
      </c>
      <c r="F560">
        <v>36.367944000000001</v>
      </c>
      <c r="G560">
        <v>76.241221999999993</v>
      </c>
      <c r="J560">
        <v>5.18</v>
      </c>
      <c r="K560" s="29">
        <v>26</v>
      </c>
      <c r="L560">
        <v>26.6</v>
      </c>
      <c r="M560" s="6"/>
      <c r="N560" s="6"/>
      <c r="O560" s="6"/>
      <c r="P560">
        <v>14</v>
      </c>
      <c r="Q560">
        <v>13</v>
      </c>
      <c r="R560">
        <v>13.5</v>
      </c>
      <c r="S560">
        <v>160</v>
      </c>
      <c r="T560">
        <v>2</v>
      </c>
      <c r="U560">
        <v>45</v>
      </c>
      <c r="V560">
        <v>110</v>
      </c>
      <c r="W560">
        <v>0.22500000000000001</v>
      </c>
      <c r="X560">
        <f>SUM(IF(D560=[1]analysis!$C$6,1,0),X559)</f>
        <v>8</v>
      </c>
    </row>
    <row r="561" spans="2:24" x14ac:dyDescent="0.25">
      <c r="B561" t="s">
        <v>24</v>
      </c>
      <c r="C561" s="25">
        <v>40709</v>
      </c>
      <c r="D561" t="s">
        <v>33</v>
      </c>
      <c r="E561" s="1">
        <v>0.47013888888888888</v>
      </c>
      <c r="F561">
        <v>36.372388999999998</v>
      </c>
      <c r="G561">
        <v>76.232528000000002</v>
      </c>
      <c r="J561">
        <v>5.48</v>
      </c>
      <c r="K561" s="29">
        <v>25</v>
      </c>
      <c r="L561">
        <v>25.9</v>
      </c>
      <c r="M561" s="6"/>
      <c r="N561" s="6"/>
      <c r="O561" s="6"/>
      <c r="P561">
        <v>13</v>
      </c>
      <c r="Q561">
        <v>14</v>
      </c>
      <c r="R561">
        <v>13.5</v>
      </c>
      <c r="S561">
        <v>130</v>
      </c>
      <c r="T561">
        <v>0.8</v>
      </c>
      <c r="U561">
        <v>45</v>
      </c>
      <c r="V561">
        <v>90</v>
      </c>
      <c r="W561">
        <v>0.19</v>
      </c>
      <c r="X561">
        <f>SUM(IF(D561=[1]analysis!$C$6,1,0),X560)</f>
        <v>8</v>
      </c>
    </row>
    <row r="562" spans="2:24" x14ac:dyDescent="0.25">
      <c r="B562" t="s">
        <v>24</v>
      </c>
      <c r="C562" s="25">
        <v>40709</v>
      </c>
      <c r="D562" t="s">
        <v>34</v>
      </c>
      <c r="E562" s="1">
        <v>0.47361111111111115</v>
      </c>
      <c r="F562">
        <v>36.364111000000001</v>
      </c>
      <c r="G562">
        <v>76.231082999999998</v>
      </c>
      <c r="J562">
        <v>5.74</v>
      </c>
      <c r="K562" s="29">
        <v>25.5</v>
      </c>
      <c r="L562">
        <v>26.5</v>
      </c>
      <c r="M562" s="6"/>
      <c r="N562" s="6"/>
      <c r="O562" s="6"/>
      <c r="P562">
        <v>13</v>
      </c>
      <c r="Q562">
        <v>10</v>
      </c>
      <c r="R562">
        <v>11.5</v>
      </c>
      <c r="S562">
        <v>260</v>
      </c>
      <c r="T562">
        <v>1.9</v>
      </c>
      <c r="U562">
        <v>45</v>
      </c>
      <c r="V562">
        <v>180</v>
      </c>
      <c r="W562">
        <v>0.374</v>
      </c>
      <c r="X562">
        <f>SUM(IF(D562=[1]analysis!$C$6,1,0),X561)</f>
        <v>8</v>
      </c>
    </row>
    <row r="563" spans="2:24" x14ac:dyDescent="0.25">
      <c r="B563" t="s">
        <v>24</v>
      </c>
      <c r="C563" s="25">
        <v>40709</v>
      </c>
      <c r="D563" t="s">
        <v>35</v>
      </c>
      <c r="E563" s="1">
        <v>0.47847222222222219</v>
      </c>
      <c r="F563">
        <v>36.355832999999997</v>
      </c>
      <c r="G563">
        <v>76.227110999999994</v>
      </c>
      <c r="J563">
        <v>5.56</v>
      </c>
      <c r="K563" s="29">
        <v>25</v>
      </c>
      <c r="L563">
        <v>25.2</v>
      </c>
      <c r="M563" s="6"/>
      <c r="N563" s="6"/>
      <c r="O563" s="6"/>
      <c r="P563">
        <v>14</v>
      </c>
      <c r="Q563">
        <v>13</v>
      </c>
      <c r="R563">
        <v>13.5</v>
      </c>
      <c r="S563">
        <v>500</v>
      </c>
      <c r="T563">
        <v>2.8</v>
      </c>
      <c r="U563">
        <v>45</v>
      </c>
      <c r="V563">
        <v>350</v>
      </c>
      <c r="W563">
        <v>0.70899999999999996</v>
      </c>
      <c r="X563">
        <f>SUM(IF(D563=[1]analysis!$C$6,1,0),X562)</f>
        <v>8</v>
      </c>
    </row>
    <row r="564" spans="2:24" x14ac:dyDescent="0.25">
      <c r="B564" t="s">
        <v>24</v>
      </c>
      <c r="C564" s="25">
        <v>40709</v>
      </c>
      <c r="D564" t="s">
        <v>36</v>
      </c>
      <c r="E564" s="1">
        <v>0.48125000000000001</v>
      </c>
      <c r="F564">
        <v>36.347250000000003</v>
      </c>
      <c r="G564">
        <v>76.226528000000002</v>
      </c>
      <c r="J564">
        <v>5.89</v>
      </c>
      <c r="K564" s="29">
        <v>27</v>
      </c>
      <c r="L564">
        <v>24.3</v>
      </c>
      <c r="M564" s="6"/>
      <c r="N564" s="6"/>
      <c r="O564" s="6"/>
      <c r="P564">
        <v>13</v>
      </c>
      <c r="Q564">
        <v>10</v>
      </c>
      <c r="R564">
        <v>11.5</v>
      </c>
      <c r="S564">
        <v>490</v>
      </c>
      <c r="U564">
        <v>45</v>
      </c>
      <c r="V564">
        <v>350</v>
      </c>
      <c r="W564">
        <v>0.68500000000000005</v>
      </c>
      <c r="X564">
        <f>SUM(IF(D564=[1]analysis!$C$6,1,0),X563)</f>
        <v>8</v>
      </c>
    </row>
    <row r="565" spans="2:24" x14ac:dyDescent="0.25">
      <c r="B565" t="s">
        <v>24</v>
      </c>
      <c r="C565" s="25">
        <v>40709</v>
      </c>
      <c r="D565" t="s">
        <v>37</v>
      </c>
      <c r="E565" s="1">
        <v>0.48541666666666666</v>
      </c>
      <c r="F565">
        <v>36.342944000000003</v>
      </c>
      <c r="G565">
        <v>76.216138999999998</v>
      </c>
      <c r="J565">
        <v>6</v>
      </c>
      <c r="K565" s="29">
        <v>27</v>
      </c>
      <c r="L565">
        <v>24</v>
      </c>
      <c r="M565" s="6"/>
      <c r="N565" s="6"/>
      <c r="O565" s="6"/>
      <c r="P565">
        <v>14</v>
      </c>
      <c r="Q565">
        <v>13</v>
      </c>
      <c r="R565">
        <v>13.5</v>
      </c>
      <c r="S565">
        <v>430</v>
      </c>
      <c r="U565">
        <v>45</v>
      </c>
      <c r="V565">
        <v>300</v>
      </c>
      <c r="W565">
        <v>0.61499999999999999</v>
      </c>
      <c r="X565">
        <f>SUM(IF(D565=[1]analysis!$C$6,1,0),X564)</f>
        <v>8</v>
      </c>
    </row>
    <row r="566" spans="2:24" x14ac:dyDescent="0.25">
      <c r="B566" t="s">
        <v>24</v>
      </c>
      <c r="C566" s="25">
        <v>40709</v>
      </c>
      <c r="D566" t="s">
        <v>38</v>
      </c>
      <c r="E566" s="1">
        <v>0.48958333333333331</v>
      </c>
      <c r="F566">
        <v>36.336582999999997</v>
      </c>
      <c r="G566">
        <v>76.217139000000003</v>
      </c>
      <c r="J566">
        <v>6.03</v>
      </c>
      <c r="K566" s="29">
        <v>27</v>
      </c>
      <c r="L566">
        <v>26.1</v>
      </c>
      <c r="M566" s="6"/>
      <c r="N566" s="6"/>
      <c r="O566" s="6"/>
      <c r="P566">
        <v>12</v>
      </c>
      <c r="Q566">
        <v>13</v>
      </c>
      <c r="R566">
        <v>12.5</v>
      </c>
      <c r="S566">
        <v>480</v>
      </c>
      <c r="T566">
        <v>0</v>
      </c>
      <c r="U566">
        <v>0</v>
      </c>
      <c r="V566">
        <v>340</v>
      </c>
      <c r="W566">
        <v>0.69699999999999995</v>
      </c>
      <c r="X566">
        <f>SUM(IF(D566=[1]analysis!$C$6,1,0),X565)</f>
        <v>8</v>
      </c>
    </row>
    <row r="567" spans="2:24" x14ac:dyDescent="0.25">
      <c r="B567" t="s">
        <v>24</v>
      </c>
      <c r="C567" s="25">
        <v>40709</v>
      </c>
      <c r="D567" t="s">
        <v>39</v>
      </c>
      <c r="E567" s="1">
        <v>0.49305555555555558</v>
      </c>
      <c r="F567">
        <v>36.327972000000003</v>
      </c>
      <c r="G567">
        <v>76.21575</v>
      </c>
      <c r="J567">
        <v>6.02</v>
      </c>
      <c r="K567" s="29">
        <v>27</v>
      </c>
      <c r="L567">
        <v>24.7</v>
      </c>
      <c r="M567" s="6"/>
      <c r="N567" s="6"/>
      <c r="O567" s="6"/>
      <c r="P567">
        <v>14</v>
      </c>
      <c r="Q567">
        <v>13</v>
      </c>
      <c r="R567">
        <v>13.5</v>
      </c>
      <c r="S567">
        <v>570</v>
      </c>
      <c r="T567">
        <v>1.1000000000000001</v>
      </c>
      <c r="U567">
        <v>45</v>
      </c>
      <c r="V567">
        <v>400</v>
      </c>
      <c r="W567">
        <v>0.81499999999999995</v>
      </c>
      <c r="X567">
        <f>SUM(IF(D567=[1]analysis!$C$6,1,0),X566)</f>
        <v>8</v>
      </c>
    </row>
    <row r="568" spans="2:24" x14ac:dyDescent="0.25">
      <c r="B568" t="s">
        <v>24</v>
      </c>
      <c r="C568" s="25">
        <v>40709</v>
      </c>
      <c r="D568" t="s">
        <v>40</v>
      </c>
      <c r="E568" s="1">
        <v>0.49652777777777773</v>
      </c>
      <c r="F568">
        <v>36.327722000000001</v>
      </c>
      <c r="G568">
        <v>76.205083000000002</v>
      </c>
      <c r="J568">
        <v>6.14</v>
      </c>
      <c r="K568" s="29">
        <v>27</v>
      </c>
      <c r="L568">
        <v>25.2</v>
      </c>
      <c r="M568" s="6"/>
      <c r="N568" s="6"/>
      <c r="O568" s="6"/>
      <c r="P568">
        <v>13</v>
      </c>
      <c r="Q568">
        <v>14</v>
      </c>
      <c r="R568">
        <v>13.5</v>
      </c>
      <c r="S568">
        <v>640</v>
      </c>
      <c r="T568">
        <v>1.2</v>
      </c>
      <c r="U568">
        <v>45</v>
      </c>
      <c r="V568">
        <v>450</v>
      </c>
      <c r="W568">
        <v>0.91600000000000004</v>
      </c>
      <c r="X568">
        <f>SUM(IF(D568=[1]analysis!$C$6,1,0),X567)</f>
        <v>8</v>
      </c>
    </row>
    <row r="569" spans="2:24" x14ac:dyDescent="0.25">
      <c r="B569" t="s">
        <v>24</v>
      </c>
      <c r="C569" s="25">
        <v>40709</v>
      </c>
      <c r="D569" t="s">
        <v>41</v>
      </c>
      <c r="E569" s="1">
        <v>0.50069444444444444</v>
      </c>
      <c r="F569">
        <v>36.327888999999999</v>
      </c>
      <c r="G569">
        <v>76.193583000000004</v>
      </c>
      <c r="J569">
        <v>6.02</v>
      </c>
      <c r="K569" s="29">
        <v>27</v>
      </c>
      <c r="L569">
        <v>25.8</v>
      </c>
      <c r="M569" s="6"/>
      <c r="N569" s="6"/>
      <c r="O569" s="6"/>
      <c r="P569">
        <v>14</v>
      </c>
      <c r="Q569">
        <v>15</v>
      </c>
      <c r="R569">
        <v>14.5</v>
      </c>
      <c r="S569">
        <v>800</v>
      </c>
      <c r="T569">
        <v>1.1000000000000001</v>
      </c>
      <c r="U569">
        <v>45</v>
      </c>
      <c r="V569">
        <v>570</v>
      </c>
      <c r="W569">
        <v>1.1399999999999999</v>
      </c>
      <c r="X569">
        <f>SUM(IF(D569=[1]analysis!$C$6,1,0),X568)</f>
        <v>8</v>
      </c>
    </row>
    <row r="570" spans="2:24" x14ac:dyDescent="0.25">
      <c r="B570" t="s">
        <v>24</v>
      </c>
      <c r="C570" s="25">
        <v>40709</v>
      </c>
      <c r="D570" t="s">
        <v>42</v>
      </c>
      <c r="E570" s="1">
        <v>0.50347222222222221</v>
      </c>
      <c r="F570">
        <v>36.324388999999996</v>
      </c>
      <c r="G570">
        <v>76.184972000000002</v>
      </c>
      <c r="J570">
        <v>6.2</v>
      </c>
      <c r="K570" s="29">
        <v>27</v>
      </c>
      <c r="L570">
        <v>25.4</v>
      </c>
      <c r="M570" s="6"/>
      <c r="N570" s="6"/>
      <c r="O570" s="6"/>
      <c r="P570">
        <v>12</v>
      </c>
      <c r="Q570">
        <v>8</v>
      </c>
      <c r="R570">
        <v>10</v>
      </c>
      <c r="S570">
        <v>710</v>
      </c>
      <c r="T570">
        <v>1.4</v>
      </c>
      <c r="U570">
        <v>0</v>
      </c>
      <c r="V570">
        <v>500</v>
      </c>
      <c r="W570">
        <v>1.02</v>
      </c>
      <c r="X570">
        <f>SUM(IF(D570=[1]analysis!$C$6,1,0),X569)</f>
        <v>8</v>
      </c>
    </row>
    <row r="571" spans="2:24" x14ac:dyDescent="0.25">
      <c r="B571" t="s">
        <v>24</v>
      </c>
      <c r="C571" s="25">
        <v>40709</v>
      </c>
      <c r="D571" t="s">
        <v>43</v>
      </c>
      <c r="E571" s="1">
        <v>0.52916666666666667</v>
      </c>
      <c r="F571">
        <v>36.317138999999997</v>
      </c>
      <c r="G571">
        <v>76.183499999999995</v>
      </c>
      <c r="J571">
        <v>6.3</v>
      </c>
      <c r="K571" s="29">
        <v>27</v>
      </c>
      <c r="L571">
        <v>27.7</v>
      </c>
      <c r="M571" s="6"/>
      <c r="N571" s="6"/>
      <c r="O571" s="6"/>
      <c r="P571">
        <v>14</v>
      </c>
      <c r="Q571">
        <v>16</v>
      </c>
      <c r="R571">
        <v>15</v>
      </c>
      <c r="S571">
        <v>970</v>
      </c>
      <c r="T571">
        <v>0</v>
      </c>
      <c r="U571">
        <v>0</v>
      </c>
      <c r="V571">
        <v>690</v>
      </c>
      <c r="W571">
        <v>1.39</v>
      </c>
      <c r="X571">
        <f>SUM(IF(D571=[1]analysis!$C$6,1,0),X570)</f>
        <v>8</v>
      </c>
    </row>
    <row r="572" spans="2:24" x14ac:dyDescent="0.25">
      <c r="B572" t="s">
        <v>24</v>
      </c>
      <c r="C572" s="25">
        <v>40709</v>
      </c>
      <c r="D572" t="s">
        <v>44</v>
      </c>
      <c r="E572" s="1">
        <v>0.53333333333333333</v>
      </c>
      <c r="F572">
        <v>36.315972000000002</v>
      </c>
      <c r="G572">
        <v>76.194166999999993</v>
      </c>
      <c r="J572">
        <v>6.47</v>
      </c>
      <c r="K572" s="29">
        <v>27</v>
      </c>
      <c r="L572">
        <v>26.7</v>
      </c>
      <c r="M572" s="6"/>
      <c r="N572" s="6"/>
      <c r="O572" s="6"/>
      <c r="P572">
        <v>16</v>
      </c>
      <c r="Q572">
        <v>14</v>
      </c>
      <c r="R572">
        <v>15</v>
      </c>
      <c r="S572">
        <v>1260</v>
      </c>
      <c r="T572">
        <v>0</v>
      </c>
      <c r="U572">
        <v>0</v>
      </c>
      <c r="V572">
        <v>900</v>
      </c>
      <c r="W572">
        <v>1.8</v>
      </c>
      <c r="X572">
        <f>SUM(IF(D572=[1]analysis!$C$6,1,0),X571)</f>
        <v>8</v>
      </c>
    </row>
    <row r="573" spans="2:24" x14ac:dyDescent="0.25">
      <c r="B573" t="s">
        <v>24</v>
      </c>
      <c r="C573" s="25">
        <v>40709</v>
      </c>
      <c r="D573" t="s">
        <v>45</v>
      </c>
      <c r="E573" s="1">
        <v>0.53680555555555554</v>
      </c>
      <c r="F573">
        <v>36.315055999999998</v>
      </c>
      <c r="G573">
        <v>76.200083000000006</v>
      </c>
      <c r="J573">
        <v>6.14</v>
      </c>
      <c r="K573" s="29">
        <v>27</v>
      </c>
      <c r="L573">
        <v>28.6</v>
      </c>
      <c r="M573" s="6"/>
      <c r="N573" s="6"/>
      <c r="O573" s="6"/>
      <c r="P573">
        <v>17</v>
      </c>
      <c r="Q573">
        <v>17.5</v>
      </c>
      <c r="R573">
        <v>17.25</v>
      </c>
      <c r="S573">
        <v>1330</v>
      </c>
      <c r="T573">
        <v>0</v>
      </c>
      <c r="U573">
        <v>0</v>
      </c>
      <c r="V573">
        <v>950</v>
      </c>
      <c r="W573">
        <v>0.9</v>
      </c>
      <c r="X573">
        <f>SUM(IF(D573=[1]analysis!$C$6,1,0),X572)</f>
        <v>8</v>
      </c>
    </row>
    <row r="574" spans="2:24" x14ac:dyDescent="0.25">
      <c r="B574" t="s">
        <v>24</v>
      </c>
      <c r="C574" s="25">
        <v>40709</v>
      </c>
      <c r="D574" t="s">
        <v>46</v>
      </c>
      <c r="E574" s="1">
        <v>0.54166666666666663</v>
      </c>
      <c r="F574">
        <v>36.306471999999999</v>
      </c>
      <c r="G574">
        <v>76.202083000000002</v>
      </c>
      <c r="J574">
        <v>6.6</v>
      </c>
      <c r="K574" s="29">
        <v>27.5</v>
      </c>
      <c r="L574">
        <v>29.4</v>
      </c>
      <c r="M574" s="6"/>
      <c r="N574" s="6"/>
      <c r="O574" s="6"/>
      <c r="P574">
        <v>16</v>
      </c>
      <c r="Q574">
        <v>16</v>
      </c>
      <c r="R574">
        <v>16</v>
      </c>
      <c r="S574">
        <v>1530</v>
      </c>
      <c r="T574">
        <v>1</v>
      </c>
      <c r="U574">
        <v>0</v>
      </c>
      <c r="V574">
        <v>1090</v>
      </c>
      <c r="W574">
        <v>2.1800000000000002</v>
      </c>
      <c r="X574">
        <f>SUM(IF(D574=[1]analysis!$C$6,1,0),X573)</f>
        <v>8</v>
      </c>
    </row>
    <row r="575" spans="2:24" x14ac:dyDescent="0.25">
      <c r="B575" t="s">
        <v>24</v>
      </c>
      <c r="C575" s="25">
        <v>40709</v>
      </c>
      <c r="D575" t="s">
        <v>47</v>
      </c>
      <c r="E575" s="1">
        <v>0.5444444444444444</v>
      </c>
      <c r="F575">
        <v>36.305332999999997</v>
      </c>
      <c r="G575">
        <v>76.205888999999999</v>
      </c>
      <c r="J575">
        <v>6.77</v>
      </c>
      <c r="K575" s="29">
        <v>27</v>
      </c>
      <c r="L575">
        <v>25.1</v>
      </c>
      <c r="M575" s="6"/>
      <c r="N575" s="6"/>
      <c r="O575" s="6"/>
      <c r="P575">
        <v>16</v>
      </c>
      <c r="Q575">
        <v>18</v>
      </c>
      <c r="R575">
        <v>17</v>
      </c>
      <c r="S575">
        <v>1520</v>
      </c>
      <c r="T575">
        <v>0.4</v>
      </c>
      <c r="U575">
        <v>45</v>
      </c>
      <c r="V575">
        <v>1090</v>
      </c>
      <c r="W575">
        <v>2.1800000000000002</v>
      </c>
      <c r="X575">
        <f>SUM(IF(D575=[1]analysis!$C$6,1,0),X574)</f>
        <v>8</v>
      </c>
    </row>
    <row r="576" spans="2:24" x14ac:dyDescent="0.25">
      <c r="B576" t="s">
        <v>24</v>
      </c>
      <c r="C576" s="25">
        <v>40709</v>
      </c>
      <c r="D576" t="s">
        <v>48</v>
      </c>
      <c r="E576" s="1">
        <v>0.54861111111111105</v>
      </c>
      <c r="F576">
        <v>36.304361</v>
      </c>
      <c r="G576">
        <v>76.211332999999996</v>
      </c>
      <c r="J576">
        <v>6.73</v>
      </c>
      <c r="K576" s="29">
        <v>27</v>
      </c>
      <c r="L576">
        <v>27.8</v>
      </c>
      <c r="M576" s="6"/>
      <c r="N576" s="6"/>
      <c r="O576" s="6"/>
      <c r="P576">
        <v>14</v>
      </c>
      <c r="Q576">
        <v>15</v>
      </c>
      <c r="R576">
        <v>14.5</v>
      </c>
      <c r="S576">
        <v>1600</v>
      </c>
      <c r="T576">
        <v>0</v>
      </c>
      <c r="U576">
        <v>0</v>
      </c>
      <c r="V576">
        <v>1140</v>
      </c>
      <c r="W576">
        <v>2.29</v>
      </c>
      <c r="X576">
        <f>SUM(IF(D576=[1]analysis!$C$6,1,0),X575)</f>
        <v>8</v>
      </c>
    </row>
    <row r="577" spans="2:24" x14ac:dyDescent="0.25">
      <c r="B577" t="s">
        <v>24</v>
      </c>
      <c r="C577" s="25">
        <v>40709</v>
      </c>
      <c r="D577" t="s">
        <v>49</v>
      </c>
      <c r="E577" s="1">
        <v>0.55138888888888882</v>
      </c>
      <c r="F577">
        <v>36.302638999999999</v>
      </c>
      <c r="G577">
        <v>76.216082999999998</v>
      </c>
      <c r="J577">
        <v>6.75</v>
      </c>
      <c r="K577" s="29">
        <v>27</v>
      </c>
      <c r="L577">
        <v>25.7</v>
      </c>
      <c r="M577" s="6"/>
      <c r="N577" s="6"/>
      <c r="O577" s="6"/>
      <c r="P577">
        <v>12</v>
      </c>
      <c r="Q577">
        <v>15</v>
      </c>
      <c r="R577">
        <v>13.5</v>
      </c>
      <c r="S577">
        <v>2170</v>
      </c>
      <c r="T577">
        <v>0</v>
      </c>
      <c r="U577">
        <v>0</v>
      </c>
      <c r="V577">
        <v>1550</v>
      </c>
      <c r="W577">
        <v>3.11</v>
      </c>
      <c r="X577">
        <f>SUM(IF(D577=[1]analysis!$C$6,1,0),X576)</f>
        <v>8</v>
      </c>
    </row>
    <row r="578" spans="2:24" x14ac:dyDescent="0.25">
      <c r="B578" t="s">
        <v>24</v>
      </c>
      <c r="C578" s="25">
        <v>40709</v>
      </c>
      <c r="D578" t="s">
        <v>50</v>
      </c>
      <c r="E578" s="1">
        <v>0.55555555555555558</v>
      </c>
      <c r="F578">
        <v>36.299694000000002</v>
      </c>
      <c r="G578">
        <v>76.217519999999993</v>
      </c>
      <c r="J578">
        <v>6.85</v>
      </c>
      <c r="K578" s="29">
        <v>27</v>
      </c>
      <c r="L578">
        <v>25.4</v>
      </c>
      <c r="M578" s="6"/>
      <c r="N578" s="6"/>
      <c r="O578" s="6"/>
      <c r="P578">
        <v>22</v>
      </c>
      <c r="Q578">
        <v>15</v>
      </c>
      <c r="R578">
        <v>18.5</v>
      </c>
      <c r="S578">
        <v>2240</v>
      </c>
      <c r="T578">
        <v>1.4</v>
      </c>
      <c r="U578">
        <v>45</v>
      </c>
      <c r="V578">
        <v>1600</v>
      </c>
      <c r="W578">
        <v>3.21</v>
      </c>
      <c r="X578">
        <f>SUM(IF(D578=[1]analysis!$C$6,1,0),X577)</f>
        <v>8</v>
      </c>
    </row>
    <row r="579" spans="2:24" x14ac:dyDescent="0.25">
      <c r="B579" t="s">
        <v>24</v>
      </c>
      <c r="C579" s="25">
        <v>40709</v>
      </c>
      <c r="D579" t="s">
        <v>51</v>
      </c>
      <c r="E579" s="1">
        <v>0.37291666666666662</v>
      </c>
      <c r="F579">
        <v>36.296472000000001</v>
      </c>
      <c r="G579">
        <v>76.217832999999999</v>
      </c>
      <c r="J579">
        <v>6.81</v>
      </c>
      <c r="K579" s="29">
        <v>26</v>
      </c>
      <c r="L579">
        <v>24.8</v>
      </c>
      <c r="M579" s="6"/>
      <c r="N579" s="6"/>
      <c r="O579" s="6"/>
      <c r="P579">
        <v>18</v>
      </c>
      <c r="Q579">
        <v>17</v>
      </c>
      <c r="R579">
        <v>17.5</v>
      </c>
      <c r="S579">
        <v>1840</v>
      </c>
      <c r="T579">
        <v>1.4</v>
      </c>
      <c r="U579">
        <v>45</v>
      </c>
      <c r="V579">
        <v>1320</v>
      </c>
      <c r="W579">
        <v>2.64</v>
      </c>
      <c r="X579">
        <f>SUM(IF(D579=[1]analysis!$C$6,1,0),X578)</f>
        <v>8</v>
      </c>
    </row>
    <row r="580" spans="2:24" x14ac:dyDescent="0.25">
      <c r="B580" t="s">
        <v>14</v>
      </c>
      <c r="C580" s="25">
        <v>40708</v>
      </c>
      <c r="D580" t="s">
        <v>15</v>
      </c>
      <c r="E580" s="1">
        <v>0.41388888888888892</v>
      </c>
      <c r="F580">
        <v>36.309750000000001</v>
      </c>
      <c r="G580">
        <v>76.130860999999996</v>
      </c>
      <c r="J580">
        <v>5</v>
      </c>
      <c r="K580" s="29">
        <v>27</v>
      </c>
      <c r="L580">
        <v>26.6</v>
      </c>
      <c r="M580" s="6"/>
      <c r="N580" s="6"/>
      <c r="O580" s="6"/>
      <c r="P580">
        <v>39</v>
      </c>
      <c r="Q580">
        <v>34</v>
      </c>
      <c r="R580">
        <v>36.5</v>
      </c>
      <c r="S580">
        <v>2980</v>
      </c>
      <c r="T580">
        <v>0</v>
      </c>
      <c r="U580">
        <v>0</v>
      </c>
      <c r="V580">
        <v>2120</v>
      </c>
      <c r="W580">
        <v>4.25</v>
      </c>
      <c r="X580">
        <f>SUM(IF(D580=[1]analysis!$C$6,1,0),X579)</f>
        <v>8</v>
      </c>
    </row>
    <row r="581" spans="2:24" x14ac:dyDescent="0.25">
      <c r="B581" t="s">
        <v>14</v>
      </c>
      <c r="C581" s="25">
        <v>40708</v>
      </c>
      <c r="D581" t="s">
        <v>16</v>
      </c>
      <c r="E581" s="1">
        <v>0.42638888888888887</v>
      </c>
      <c r="F581">
        <v>36.305250000000001</v>
      </c>
      <c r="G581">
        <v>76.130167</v>
      </c>
      <c r="J581">
        <v>5</v>
      </c>
      <c r="K581" s="29">
        <v>28</v>
      </c>
      <c r="L581">
        <v>26.7</v>
      </c>
      <c r="M581" s="6"/>
      <c r="N581" s="6"/>
      <c r="O581" s="6"/>
      <c r="P581">
        <v>40</v>
      </c>
      <c r="Q581">
        <v>43</v>
      </c>
      <c r="R581">
        <v>41.5</v>
      </c>
      <c r="S581">
        <v>3200</v>
      </c>
      <c r="T581">
        <v>0</v>
      </c>
      <c r="U581">
        <v>0</v>
      </c>
      <c r="V581">
        <v>2290</v>
      </c>
      <c r="W581">
        <v>4.57</v>
      </c>
      <c r="X581">
        <f>SUM(IF(D581=[1]analysis!$C$6,1,0),X580)</f>
        <v>8</v>
      </c>
    </row>
    <row r="582" spans="2:24" x14ac:dyDescent="0.25">
      <c r="B582" t="s">
        <v>14</v>
      </c>
      <c r="C582" s="25">
        <v>40708</v>
      </c>
      <c r="D582" t="s">
        <v>17</v>
      </c>
      <c r="E582" s="1">
        <v>0.4381944444444445</v>
      </c>
      <c r="F582">
        <v>36.300944000000001</v>
      </c>
      <c r="G582">
        <v>76.131900000000002</v>
      </c>
      <c r="J582">
        <v>5</v>
      </c>
      <c r="K582" s="29">
        <v>28</v>
      </c>
      <c r="L582">
        <v>27.9</v>
      </c>
      <c r="M582" s="6"/>
      <c r="N582" s="6"/>
      <c r="O582" s="6"/>
      <c r="P582">
        <v>30</v>
      </c>
      <c r="Q582">
        <v>23</v>
      </c>
      <c r="R582">
        <v>26.5</v>
      </c>
      <c r="S582">
        <v>3320</v>
      </c>
      <c r="T582">
        <v>0</v>
      </c>
      <c r="U582">
        <v>0</v>
      </c>
      <c r="V582">
        <v>2370</v>
      </c>
      <c r="W582">
        <v>4.74</v>
      </c>
      <c r="X582">
        <f>SUM(IF(D582=[1]analysis!$C$6,1,0),X581)</f>
        <v>8</v>
      </c>
    </row>
    <row r="583" spans="2:24" x14ac:dyDescent="0.25">
      <c r="B583" t="s">
        <v>14</v>
      </c>
      <c r="C583" s="25">
        <v>40708</v>
      </c>
      <c r="D583" t="s">
        <v>18</v>
      </c>
      <c r="E583" s="1">
        <v>0.44791666666666669</v>
      </c>
      <c r="F583">
        <v>36.296388999999998</v>
      </c>
      <c r="G583">
        <v>76.134</v>
      </c>
      <c r="J583">
        <v>5</v>
      </c>
      <c r="K583" s="29">
        <v>28</v>
      </c>
      <c r="L583">
        <v>29.1</v>
      </c>
      <c r="M583" s="6"/>
      <c r="N583" s="6"/>
      <c r="O583" s="6"/>
      <c r="P583">
        <v>22</v>
      </c>
      <c r="Q583">
        <v>21</v>
      </c>
      <c r="R583">
        <v>21.5</v>
      </c>
      <c r="S583">
        <v>3310</v>
      </c>
      <c r="T583">
        <v>0</v>
      </c>
      <c r="U583">
        <v>0</v>
      </c>
      <c r="V583">
        <v>2360</v>
      </c>
      <c r="W583">
        <v>4.72</v>
      </c>
      <c r="X583">
        <f>SUM(IF(D583=[1]analysis!$C$6,1,0),X582)</f>
        <v>8</v>
      </c>
    </row>
    <row r="584" spans="2:24" x14ac:dyDescent="0.25">
      <c r="B584" t="s">
        <v>19</v>
      </c>
      <c r="C584" s="25">
        <v>40708</v>
      </c>
      <c r="D584" t="s">
        <v>20</v>
      </c>
      <c r="E584" s="1">
        <v>0.53888888888888886</v>
      </c>
      <c r="F584">
        <v>36.3005</v>
      </c>
      <c r="G584">
        <v>76.115471999999997</v>
      </c>
      <c r="J584">
        <v>5</v>
      </c>
      <c r="K584" s="29">
        <v>27</v>
      </c>
      <c r="L584">
        <v>29.1</v>
      </c>
      <c r="M584" s="6"/>
      <c r="N584" s="6"/>
      <c r="O584" s="6"/>
      <c r="P584">
        <v>37</v>
      </c>
      <c r="Q584">
        <v>37</v>
      </c>
      <c r="R584">
        <v>37</v>
      </c>
      <c r="S584">
        <v>2980</v>
      </c>
      <c r="T584">
        <v>0.2</v>
      </c>
      <c r="U584">
        <v>0</v>
      </c>
      <c r="V584">
        <v>2130</v>
      </c>
      <c r="W584">
        <v>4.2699999999999996</v>
      </c>
      <c r="X584">
        <f>SUM(IF(D584=[1]analysis!$C$6,1,0),X583)</f>
        <v>8</v>
      </c>
    </row>
    <row r="585" spans="2:24" x14ac:dyDescent="0.25">
      <c r="B585" t="s">
        <v>19</v>
      </c>
      <c r="C585" s="25">
        <v>40708</v>
      </c>
      <c r="D585" t="s">
        <v>21</v>
      </c>
      <c r="E585" s="1">
        <v>0.52638888888888891</v>
      </c>
      <c r="F585">
        <v>36.298222000000003</v>
      </c>
      <c r="G585">
        <v>76.117971999999995</v>
      </c>
      <c r="J585">
        <v>5</v>
      </c>
      <c r="K585" s="29">
        <v>29</v>
      </c>
      <c r="L585">
        <v>26.7</v>
      </c>
      <c r="M585" s="6"/>
      <c r="N585" s="6"/>
      <c r="O585" s="6"/>
      <c r="P585">
        <v>21</v>
      </c>
      <c r="Q585">
        <v>28</v>
      </c>
      <c r="R585">
        <v>24.5</v>
      </c>
      <c r="S585">
        <v>3190</v>
      </c>
      <c r="T585">
        <v>0.9</v>
      </c>
      <c r="U585">
        <v>270</v>
      </c>
      <c r="V585">
        <v>2280</v>
      </c>
      <c r="W585">
        <v>4.5599999999999996</v>
      </c>
      <c r="X585">
        <f>SUM(IF(D585=[1]analysis!$C$6,1,0),X584)</f>
        <v>8</v>
      </c>
    </row>
    <row r="586" spans="2:24" x14ac:dyDescent="0.25">
      <c r="B586" t="s">
        <v>19</v>
      </c>
      <c r="C586" s="25">
        <v>40708</v>
      </c>
      <c r="D586" t="s">
        <v>22</v>
      </c>
      <c r="E586" s="1">
        <v>0.51250000000000007</v>
      </c>
      <c r="F586">
        <v>36.295805999999999</v>
      </c>
      <c r="G586">
        <v>76.122667000000007</v>
      </c>
      <c r="J586">
        <v>5</v>
      </c>
      <c r="K586" s="29">
        <v>29</v>
      </c>
      <c r="L586">
        <v>26.2</v>
      </c>
      <c r="M586" s="6"/>
      <c r="N586" s="6"/>
      <c r="O586" s="6"/>
      <c r="P586">
        <v>28</v>
      </c>
      <c r="Q586">
        <v>32</v>
      </c>
      <c r="R586">
        <v>30</v>
      </c>
      <c r="S586">
        <v>3260</v>
      </c>
      <c r="T586">
        <v>0.06</v>
      </c>
      <c r="U586">
        <v>45</v>
      </c>
      <c r="V586">
        <v>2330</v>
      </c>
      <c r="W586">
        <v>4.6500000000000004</v>
      </c>
      <c r="X586">
        <f>SUM(IF(D586=[1]analysis!$C$6,1,0),X585)</f>
        <v>8</v>
      </c>
    </row>
    <row r="587" spans="2:24" x14ac:dyDescent="0.25">
      <c r="B587" t="s">
        <v>19</v>
      </c>
      <c r="C587" s="25">
        <v>40708</v>
      </c>
      <c r="D587" t="s">
        <v>23</v>
      </c>
      <c r="E587" s="1">
        <v>0.45416666666666666</v>
      </c>
      <c r="F587">
        <v>36.291778000000001</v>
      </c>
      <c r="G587">
        <v>76.133499999999998</v>
      </c>
      <c r="J587">
        <v>5</v>
      </c>
      <c r="K587" s="29">
        <v>28</v>
      </c>
      <c r="L587">
        <v>30.6</v>
      </c>
      <c r="M587" s="6"/>
      <c r="N587" s="6"/>
      <c r="O587" s="6"/>
      <c r="P587">
        <v>21</v>
      </c>
      <c r="Q587">
        <v>19</v>
      </c>
      <c r="R587">
        <v>20</v>
      </c>
      <c r="S587">
        <v>3390</v>
      </c>
      <c r="T587">
        <v>0</v>
      </c>
      <c r="U587">
        <v>0</v>
      </c>
      <c r="V587">
        <v>2420</v>
      </c>
      <c r="W587">
        <v>4.84</v>
      </c>
      <c r="X587">
        <f>SUM(IF(D587=[1]analysis!$C$6,1,0),X586)</f>
        <v>8</v>
      </c>
    </row>
    <row r="588" spans="2:24" x14ac:dyDescent="0.25">
      <c r="B588" t="s">
        <v>83</v>
      </c>
      <c r="C588" s="25">
        <v>40707</v>
      </c>
      <c r="D588" t="s">
        <v>8</v>
      </c>
      <c r="E588" s="1">
        <v>0.54583333333333328</v>
      </c>
      <c r="F588">
        <v>36.212305999999998</v>
      </c>
      <c r="G588">
        <v>76.159000000000006</v>
      </c>
      <c r="J588">
        <v>5</v>
      </c>
      <c r="K588" s="29">
        <v>30</v>
      </c>
      <c r="L588">
        <v>25.7</v>
      </c>
      <c r="M588" s="6"/>
      <c r="N588" s="6"/>
      <c r="O588" s="6"/>
      <c r="P588">
        <v>12</v>
      </c>
      <c r="Q588">
        <v>13</v>
      </c>
      <c r="R588">
        <v>12.5</v>
      </c>
      <c r="S588">
        <v>3450</v>
      </c>
      <c r="T588">
        <v>1.5</v>
      </c>
      <c r="U588">
        <v>270</v>
      </c>
      <c r="V588">
        <v>2460</v>
      </c>
      <c r="W588">
        <v>4.9000000000000004</v>
      </c>
      <c r="X588">
        <f>SUM(IF(D588=[1]analysis!$C$6,1,0),X587)</f>
        <v>8</v>
      </c>
    </row>
    <row r="589" spans="2:24" x14ac:dyDescent="0.25">
      <c r="B589" t="s">
        <v>83</v>
      </c>
      <c r="C589" s="25">
        <v>40707</v>
      </c>
      <c r="D589" t="s">
        <v>9</v>
      </c>
      <c r="E589" s="1">
        <v>0.4916666666666667</v>
      </c>
      <c r="F589">
        <v>36.220694000000002</v>
      </c>
      <c r="G589">
        <v>76.130944</v>
      </c>
      <c r="J589">
        <v>5</v>
      </c>
      <c r="K589" s="29">
        <v>29</v>
      </c>
      <c r="L589">
        <v>31.6</v>
      </c>
      <c r="M589" s="6"/>
      <c r="N589" s="6"/>
      <c r="O589" s="6"/>
      <c r="P589">
        <v>13</v>
      </c>
      <c r="Q589">
        <v>14</v>
      </c>
      <c r="R589">
        <v>13.5</v>
      </c>
      <c r="S589">
        <v>3820</v>
      </c>
      <c r="T589">
        <v>0.6</v>
      </c>
      <c r="U589">
        <v>0</v>
      </c>
      <c r="V589">
        <v>2730</v>
      </c>
      <c r="W589">
        <v>5.46</v>
      </c>
      <c r="X589">
        <f>SUM(IF(D589=[1]analysis!$C$6,1,0),X588)</f>
        <v>8</v>
      </c>
    </row>
    <row r="590" spans="2:24" x14ac:dyDescent="0.25">
      <c r="B590" t="s">
        <v>83</v>
      </c>
      <c r="C590" s="25">
        <v>40707</v>
      </c>
      <c r="D590" t="s">
        <v>10</v>
      </c>
      <c r="E590" s="1">
        <v>0.50416666666666665</v>
      </c>
      <c r="F590">
        <v>36.220168999999999</v>
      </c>
      <c r="G590">
        <v>76.147668999999993</v>
      </c>
      <c r="J590">
        <v>5</v>
      </c>
      <c r="K590" s="29">
        <v>30</v>
      </c>
      <c r="L590">
        <v>30.4</v>
      </c>
      <c r="M590" s="6"/>
      <c r="N590" s="6"/>
      <c r="O590" s="6"/>
      <c r="P590">
        <v>12</v>
      </c>
      <c r="Q590">
        <v>12</v>
      </c>
      <c r="R590">
        <v>12</v>
      </c>
      <c r="S590">
        <v>3680</v>
      </c>
      <c r="T590">
        <v>1.9</v>
      </c>
      <c r="U590">
        <v>45</v>
      </c>
      <c r="V590">
        <v>2630</v>
      </c>
      <c r="W590">
        <v>5.27</v>
      </c>
      <c r="X590">
        <f>SUM(IF(D590=[1]analysis!$C$6,1,0),X589)</f>
        <v>8</v>
      </c>
    </row>
    <row r="591" spans="2:24" x14ac:dyDescent="0.25">
      <c r="B591" t="s">
        <v>83</v>
      </c>
      <c r="C591" s="25">
        <v>40707</v>
      </c>
      <c r="D591" t="s">
        <v>12</v>
      </c>
      <c r="E591" s="1">
        <v>0.53819444444444442</v>
      </c>
      <c r="F591">
        <v>36.214444</v>
      </c>
      <c r="G591">
        <v>76.149472000000003</v>
      </c>
      <c r="J591">
        <v>5</v>
      </c>
      <c r="K591" s="29">
        <v>30</v>
      </c>
      <c r="L591">
        <v>26.6</v>
      </c>
      <c r="M591" s="6"/>
      <c r="N591" s="6"/>
      <c r="O591" s="6"/>
      <c r="P591">
        <v>13</v>
      </c>
      <c r="Q591">
        <v>14</v>
      </c>
      <c r="R591">
        <v>13.5</v>
      </c>
      <c r="S591">
        <v>3570</v>
      </c>
      <c r="T591">
        <v>3</v>
      </c>
      <c r="U591">
        <v>270</v>
      </c>
      <c r="V591">
        <v>2540</v>
      </c>
      <c r="W591">
        <v>5.07</v>
      </c>
      <c r="X591">
        <f>SUM(IF(D591=[1]analysis!$C$6,1,0),X590)</f>
        <v>8</v>
      </c>
    </row>
    <row r="592" spans="2:24" x14ac:dyDescent="0.25">
      <c r="B592" t="s">
        <v>83</v>
      </c>
      <c r="C592" s="25">
        <v>40701</v>
      </c>
      <c r="D592" t="s">
        <v>1</v>
      </c>
      <c r="E592" s="1">
        <v>0.55694444444444446</v>
      </c>
      <c r="F592">
        <v>36.213138999999998</v>
      </c>
      <c r="G592">
        <v>76.172860999999997</v>
      </c>
      <c r="J592">
        <v>6.5</v>
      </c>
      <c r="K592" s="29">
        <v>25</v>
      </c>
      <c r="L592">
        <v>32.4</v>
      </c>
      <c r="M592" s="6"/>
      <c r="N592" s="6"/>
      <c r="O592" s="6"/>
      <c r="P592">
        <v>26</v>
      </c>
      <c r="Q592">
        <v>27</v>
      </c>
      <c r="R592">
        <v>26.5</v>
      </c>
      <c r="S592">
        <v>2140</v>
      </c>
      <c r="T592">
        <v>0</v>
      </c>
      <c r="U592">
        <v>0</v>
      </c>
      <c r="V592">
        <v>1530</v>
      </c>
      <c r="W592">
        <v>3.06</v>
      </c>
      <c r="X592">
        <f>SUM(IF(D592=[1]analysis!$C$6,1,0),X591)</f>
        <v>8</v>
      </c>
    </row>
    <row r="593" spans="2:24" x14ac:dyDescent="0.25">
      <c r="B593" t="s">
        <v>83</v>
      </c>
      <c r="C593" s="25">
        <v>40701</v>
      </c>
      <c r="D593" t="s">
        <v>3</v>
      </c>
      <c r="E593" s="1">
        <v>0.55208333333333337</v>
      </c>
      <c r="F593">
        <v>36.210943999999998</v>
      </c>
      <c r="G593">
        <v>76.174138999999997</v>
      </c>
      <c r="J593">
        <v>6.5</v>
      </c>
      <c r="K593" s="29">
        <v>25</v>
      </c>
      <c r="L593">
        <v>30.7</v>
      </c>
      <c r="M593" s="6"/>
      <c r="N593" s="6"/>
      <c r="O593" s="6"/>
      <c r="P593">
        <v>28</v>
      </c>
      <c r="Q593">
        <v>24</v>
      </c>
      <c r="R593">
        <v>26</v>
      </c>
      <c r="S593">
        <v>2220</v>
      </c>
      <c r="T593">
        <v>0</v>
      </c>
      <c r="U593">
        <v>0</v>
      </c>
      <c r="V593">
        <v>1590</v>
      </c>
      <c r="W593">
        <v>3.19</v>
      </c>
      <c r="X593">
        <f>SUM(IF(D593=[1]analysis!$C$6,1,0),X592)</f>
        <v>8</v>
      </c>
    </row>
    <row r="594" spans="2:24" x14ac:dyDescent="0.25">
      <c r="B594" t="s">
        <v>83</v>
      </c>
      <c r="C594" s="25">
        <v>40701</v>
      </c>
      <c r="D594" t="s">
        <v>4</v>
      </c>
      <c r="E594" s="1">
        <v>0.54166666666666663</v>
      </c>
      <c r="F594">
        <v>36.208868000000002</v>
      </c>
      <c r="G594">
        <v>76.173277999999996</v>
      </c>
      <c r="J594">
        <v>5</v>
      </c>
      <c r="K594" s="29">
        <v>25</v>
      </c>
      <c r="L594">
        <v>30.3</v>
      </c>
      <c r="M594" s="6"/>
      <c r="N594" s="6"/>
      <c r="O594" s="6"/>
      <c r="P594">
        <v>19</v>
      </c>
      <c r="Q594">
        <v>19</v>
      </c>
      <c r="R594">
        <v>19</v>
      </c>
      <c r="S594">
        <v>2300</v>
      </c>
      <c r="T594">
        <v>0</v>
      </c>
      <c r="U594">
        <v>0</v>
      </c>
      <c r="V594">
        <v>1650</v>
      </c>
      <c r="W594">
        <v>3.32</v>
      </c>
      <c r="X594">
        <f>SUM(IF(D594=[1]analysis!$C$6,1,0),X593)</f>
        <v>8</v>
      </c>
    </row>
    <row r="595" spans="2:24" x14ac:dyDescent="0.25">
      <c r="B595" t="s">
        <v>83</v>
      </c>
      <c r="C595" s="25">
        <v>40701</v>
      </c>
      <c r="D595" t="s">
        <v>5</v>
      </c>
      <c r="E595" s="1">
        <v>0.5625</v>
      </c>
      <c r="F595">
        <v>36.206730999999998</v>
      </c>
      <c r="G595">
        <v>76.168441999999999</v>
      </c>
      <c r="J595">
        <v>5</v>
      </c>
      <c r="K595" s="29">
        <v>27</v>
      </c>
      <c r="L595">
        <v>29.4</v>
      </c>
      <c r="M595" s="6"/>
      <c r="N595" s="6"/>
      <c r="O595" s="6"/>
      <c r="P595">
        <v>18</v>
      </c>
      <c r="Q595">
        <v>19</v>
      </c>
      <c r="R595">
        <v>18.5</v>
      </c>
      <c r="S595">
        <v>2540</v>
      </c>
      <c r="T595">
        <v>0</v>
      </c>
      <c r="U595">
        <v>0</v>
      </c>
      <c r="V595">
        <v>1810</v>
      </c>
      <c r="W595">
        <v>3.63</v>
      </c>
      <c r="X595">
        <f>SUM(IF(D595=[1]analysis!$C$6,1,0),X594)</f>
        <v>8</v>
      </c>
    </row>
    <row r="596" spans="2:24" x14ac:dyDescent="0.25">
      <c r="B596" t="s">
        <v>83</v>
      </c>
      <c r="C596" s="25">
        <v>40701</v>
      </c>
      <c r="D596" t="s">
        <v>6</v>
      </c>
      <c r="E596" s="1">
        <v>0.56597222222222221</v>
      </c>
      <c r="F596">
        <v>36.210102999999997</v>
      </c>
      <c r="G596">
        <v>76.164619000000002</v>
      </c>
      <c r="J596">
        <v>5</v>
      </c>
      <c r="K596" s="29">
        <v>27</v>
      </c>
      <c r="L596">
        <v>28.9</v>
      </c>
      <c r="M596" s="6"/>
      <c r="N596" s="6"/>
      <c r="O596" s="6"/>
      <c r="P596">
        <v>17</v>
      </c>
      <c r="Q596">
        <v>16</v>
      </c>
      <c r="R596">
        <v>16.5</v>
      </c>
      <c r="S596">
        <v>2630</v>
      </c>
      <c r="T596">
        <v>0</v>
      </c>
      <c r="U596">
        <v>0</v>
      </c>
      <c r="V596">
        <v>1870</v>
      </c>
      <c r="W596">
        <v>3.75</v>
      </c>
      <c r="X596">
        <f>SUM(IF(D596=[1]analysis!$C$6,1,0),X595)</f>
        <v>8</v>
      </c>
    </row>
    <row r="597" spans="2:24" x14ac:dyDescent="0.25">
      <c r="B597" t="s">
        <v>83</v>
      </c>
      <c r="C597" s="25">
        <v>40701</v>
      </c>
      <c r="D597" t="s">
        <v>7</v>
      </c>
      <c r="E597" s="1">
        <v>0.58333333333333337</v>
      </c>
      <c r="F597">
        <v>36.209277999999998</v>
      </c>
      <c r="G597">
        <v>76.158972000000006</v>
      </c>
      <c r="J597">
        <v>5</v>
      </c>
      <c r="K597" s="29">
        <v>28</v>
      </c>
      <c r="L597">
        <v>35.700000000000003</v>
      </c>
      <c r="M597" s="6"/>
      <c r="N597" s="6"/>
      <c r="O597" s="6"/>
      <c r="P597">
        <v>15</v>
      </c>
      <c r="Q597">
        <v>16</v>
      </c>
      <c r="R597">
        <v>15.5</v>
      </c>
      <c r="S597">
        <v>2800</v>
      </c>
      <c r="T597">
        <v>0</v>
      </c>
      <c r="U597">
        <v>0</v>
      </c>
      <c r="V597">
        <v>2000</v>
      </c>
      <c r="W597">
        <v>4</v>
      </c>
      <c r="X597">
        <f>SUM(IF(D597=[1]analysis!$C$6,1,0),X596)</f>
        <v>8</v>
      </c>
    </row>
  </sheetData>
  <sortState ref="A2:X597">
    <sortCondition descending="1" ref="C476"/>
  </sortState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2"/>
  <sheetViews>
    <sheetView showRuler="0" topLeftCell="K3" workbookViewId="0">
      <selection activeCell="Q3" sqref="Q3:Q10"/>
    </sheetView>
  </sheetViews>
  <sheetFormatPr defaultColWidth="11.42578125" defaultRowHeight="15" x14ac:dyDescent="0.25"/>
  <cols>
    <col min="1" max="1" width="16.28515625" bestFit="1" customWidth="1"/>
    <col min="2" max="2" width="15.85546875" bestFit="1" customWidth="1"/>
    <col min="3" max="3" width="17.140625" bestFit="1" customWidth="1"/>
    <col min="4" max="4" width="13.140625" bestFit="1" customWidth="1"/>
    <col min="5" max="5" width="13.7109375" bestFit="1" customWidth="1"/>
    <col min="6" max="6" width="15.28515625" bestFit="1" customWidth="1"/>
    <col min="7" max="7" width="6.140625" bestFit="1" customWidth="1"/>
    <col min="9" max="9" width="16.42578125" bestFit="1" customWidth="1"/>
    <col min="16" max="16" width="14.140625" bestFit="1" customWidth="1"/>
    <col min="17" max="17" width="13" style="3" bestFit="1" customWidth="1"/>
    <col min="18" max="18" width="12" customWidth="1"/>
    <col min="19" max="19" width="11.42578125" style="16"/>
  </cols>
  <sheetData>
    <row r="1" spans="1:44" x14ac:dyDescent="0.25">
      <c r="A1" s="4" t="s">
        <v>108</v>
      </c>
      <c r="B1" s="4" t="s">
        <v>109</v>
      </c>
      <c r="C1" s="4" t="s">
        <v>110</v>
      </c>
      <c r="D1" s="4" t="s">
        <v>111</v>
      </c>
      <c r="E1" s="4" t="s">
        <v>112</v>
      </c>
      <c r="F1" s="4" t="s">
        <v>113</v>
      </c>
      <c r="G1" s="4" t="s">
        <v>114</v>
      </c>
      <c r="AR1" s="8" t="s">
        <v>114</v>
      </c>
    </row>
    <row r="2" spans="1:44" ht="15.75" x14ac:dyDescent="0.25">
      <c r="A2" s="5" t="s">
        <v>109</v>
      </c>
      <c r="B2" s="6" t="s">
        <v>25</v>
      </c>
      <c r="C2" s="5" t="s">
        <v>20</v>
      </c>
      <c r="D2" s="5" t="s">
        <v>68</v>
      </c>
      <c r="E2" s="5" t="s">
        <v>57</v>
      </c>
      <c r="F2" s="5" t="s">
        <v>1</v>
      </c>
      <c r="G2" s="2" t="s">
        <v>91</v>
      </c>
      <c r="O2" s="9" t="s">
        <v>116</v>
      </c>
      <c r="P2" s="2" t="s">
        <v>86</v>
      </c>
      <c r="Q2" s="18" t="s">
        <v>87</v>
      </c>
      <c r="R2" s="2" t="s">
        <v>88</v>
      </c>
      <c r="S2" s="17" t="s">
        <v>89</v>
      </c>
      <c r="T2" s="2" t="s">
        <v>90</v>
      </c>
      <c r="U2" s="2" t="s">
        <v>94</v>
      </c>
      <c r="V2" s="2" t="s">
        <v>91</v>
      </c>
      <c r="W2" s="2" t="s">
        <v>92</v>
      </c>
      <c r="X2" s="2" t="s">
        <v>93</v>
      </c>
      <c r="Y2" s="2" t="s">
        <v>95</v>
      </c>
      <c r="Z2" s="2" t="s">
        <v>96</v>
      </c>
      <c r="AA2" s="2" t="s">
        <v>97</v>
      </c>
      <c r="AB2" s="2" t="s">
        <v>98</v>
      </c>
      <c r="AC2" s="2" t="s">
        <v>99</v>
      </c>
      <c r="AD2" s="2" t="s">
        <v>100</v>
      </c>
      <c r="AE2" s="2" t="s">
        <v>101</v>
      </c>
      <c r="AF2" s="2" t="s">
        <v>102</v>
      </c>
      <c r="AG2" s="2" t="s">
        <v>103</v>
      </c>
      <c r="AH2" s="2" t="s">
        <v>104</v>
      </c>
      <c r="AI2" s="2" t="s">
        <v>105</v>
      </c>
      <c r="AJ2" s="2" t="s">
        <v>106</v>
      </c>
      <c r="AK2" s="2" t="s">
        <v>107</v>
      </c>
      <c r="AM2" s="8" t="s">
        <v>91</v>
      </c>
    </row>
    <row r="3" spans="1:44" ht="15.75" x14ac:dyDescent="0.25">
      <c r="A3" s="5" t="s">
        <v>110</v>
      </c>
      <c r="B3" s="6" t="s">
        <v>26</v>
      </c>
      <c r="C3" s="5" t="s">
        <v>21</v>
      </c>
      <c r="D3" s="5" t="s">
        <v>69</v>
      </c>
      <c r="E3" s="5" t="s">
        <v>58</v>
      </c>
      <c r="F3" s="5" t="s">
        <v>3</v>
      </c>
      <c r="G3" s="2" t="s">
        <v>92</v>
      </c>
      <c r="O3">
        <v>1</v>
      </c>
      <c r="P3" t="str">
        <f>IF($O3&gt;$K$8,"",INDEX('~150602_BACKUP'!B$3:B$597,MATCH('edited data'!$O3,'~150602_BACKUP'!$X$3:$X$597,0)))</f>
        <v>Pasquotank River</v>
      </c>
      <c r="Q3">
        <f>IF($O3&gt;$K$8,"",INDEX('~150602_BACKUP'!C$3:C$597,MATCH('edited data'!$O3,'~150602_BACKUP'!$X$3:$X$597,0)))</f>
        <v>42571</v>
      </c>
      <c r="R3" t="str">
        <f>IF($O3&gt;$K$8,"",INDEX('~150602_BACKUP'!D$3:D$597,MATCH('edited data'!$O3,'~150602_BACKUP'!$X$3:$X$597,0)))</f>
        <v>P24</v>
      </c>
      <c r="S3">
        <f>IF($O3&gt;$K$8,"",INDEX('~150602_BACKUP'!E$3:E$597,MATCH('edited data'!$O3,'~150602_BACKUP'!$X$3:$X$597,0)))</f>
        <v>0.39305555555555555</v>
      </c>
      <c r="T3">
        <f>IF($O3&gt;$K$8,"",INDEX('~150602_BACKUP'!F$3:F$597,MATCH('edited data'!$O3,'~150602_BACKUP'!$X$3:$X$597,0)))</f>
        <v>36.304361</v>
      </c>
      <c r="U3">
        <f>IF($O3&gt;$K$8,"",INDEX('~150602_BACKUP'!G$3:G$597,MATCH('edited data'!$O3,'~150602_BACKUP'!$X$3:$X$597,0)))</f>
        <v>-76.211332999999996</v>
      </c>
      <c r="V3">
        <f>IF($O3&gt;$K$8,"",INDEX('~150602_BACKUP'!H$3:H$597,MATCH('edited data'!$O3,'~150602_BACKUP'!$X$3:$X$597,0)))</f>
        <v>4.0999999999999996</v>
      </c>
      <c r="W3">
        <f>IF($O3&gt;$K$8,"",INDEX('~150602_BACKUP'!I$3:I$597,MATCH('edited data'!$O3,'~150602_BACKUP'!$X$3:$X$597,0)))</f>
        <v>52.87</v>
      </c>
      <c r="X3">
        <f>IF($O3&gt;$K$8,"",INDEX('~150602_BACKUP'!J$3:J$597,MATCH('edited data'!$O3,'~150602_BACKUP'!$X$3:$X$597,0)))</f>
        <v>6.4</v>
      </c>
      <c r="Y3">
        <f>IF($O3&gt;$K$8,"",INDEX('~150602_BACKUP'!K$3:K$597,MATCH('edited data'!$O3,'~150602_BACKUP'!$X$3:$X$597,0)))</f>
        <v>29</v>
      </c>
      <c r="Z3">
        <f>IF($O3&gt;$K$8,"",INDEX('~150602_BACKUP'!L$3:L$597,MATCH('edited data'!$O3,'~150602_BACKUP'!$X$3:$X$597,0)))</f>
        <v>29</v>
      </c>
      <c r="AA3">
        <f>IF($O3&gt;$K$8,"",INDEX('~150602_BACKUP'!M$3:M$597,MATCH('edited data'!$O3,'~150602_BACKUP'!$X$3:$X$597,0)))</f>
        <v>13</v>
      </c>
      <c r="AB3">
        <f>IF($O3&gt;$K$8,"",INDEX('~150602_BACKUP'!N$3:N$597,MATCH('edited data'!$O3,'~150602_BACKUP'!$X$3:$X$597,0)))</f>
        <v>14</v>
      </c>
      <c r="AC3">
        <f>IF($O3&gt;$K$8,"",INDEX('~150602_BACKUP'!O$3:O$597,MATCH('edited data'!$O3,'~150602_BACKUP'!$X$3:$X$597,0)))</f>
        <v>13.5</v>
      </c>
      <c r="AD3">
        <f>IF($O3&gt;$K$8,"",INDEX('~150602_BACKUP'!P$3:P$597,MATCH('edited data'!$O3,'~150602_BACKUP'!$X$3:$X$597,0)))</f>
        <v>10</v>
      </c>
      <c r="AE3">
        <f>IF($O3&gt;$K$8,"",INDEX('~150602_BACKUP'!Q$3:Q$597,MATCH('edited data'!$O3,'~150602_BACKUP'!$X$3:$X$597,0)))</f>
        <v>11</v>
      </c>
      <c r="AF3">
        <f>IF($O3&gt;$K$8,"",INDEX('~150602_BACKUP'!R$3:R$597,MATCH('edited data'!$O3,'~150602_BACKUP'!$X$3:$X$597,0)))</f>
        <v>10.5</v>
      </c>
      <c r="AG3">
        <f>IF($O3&gt;$K$8,"",INDEX('~150602_BACKUP'!S$3:S$597,MATCH('edited data'!$O3,'~150602_BACKUP'!$X$3:$X$597,0)))</f>
        <v>250</v>
      </c>
      <c r="AH3">
        <f>IF($O3&gt;$K$8,"",INDEX('~150602_BACKUP'!T$3:T$597,MATCH('edited data'!$O3,'~150602_BACKUP'!$X$3:$X$597,0)))</f>
        <v>5</v>
      </c>
      <c r="AI3">
        <f>IF($O3&gt;$K$8,"",INDEX('~150602_BACKUP'!U$3:U$597,MATCH('edited data'!$O3,'~150602_BACKUP'!$X$3:$X$597,0)))</f>
        <v>10</v>
      </c>
      <c r="AJ3">
        <f>IF($O3&gt;$K$8,"",INDEX('~150602_BACKUP'!V$3:V$597,MATCH('edited data'!$O3,'~150602_BACKUP'!$X$3:$X$597,0)))</f>
        <v>180</v>
      </c>
      <c r="AK3">
        <f>IF($O3&gt;$K$8,"",INDEX('~150602_BACKUP'!W$3:W$597,MATCH('edited data'!$O3,'~150602_BACKUP'!$X$3:$X$597,0)))</f>
        <v>0.36799999999999999</v>
      </c>
      <c r="AL3">
        <f>IF($O3&gt;$K$8,"",INDEX('~150602_BACKUP'!X$3:X$597,MATCH('edited data'!$O3,'~150602_BACKUP'!$X$3:$X$597,0)))</f>
        <v>1</v>
      </c>
      <c r="AM3">
        <f>HLOOKUP(AM2,P2:AL15,2,0)</f>
        <v>4.0999999999999996</v>
      </c>
    </row>
    <row r="4" spans="1:44" ht="15.75" x14ac:dyDescent="0.25">
      <c r="A4" s="5" t="s">
        <v>111</v>
      </c>
      <c r="B4" s="6" t="s">
        <v>27</v>
      </c>
      <c r="C4" s="5" t="s">
        <v>22</v>
      </c>
      <c r="D4" s="5" t="s">
        <v>70</v>
      </c>
      <c r="E4" s="5" t="s">
        <v>59</v>
      </c>
      <c r="F4" s="5" t="s">
        <v>4</v>
      </c>
      <c r="G4" s="2" t="s">
        <v>93</v>
      </c>
      <c r="O4">
        <v>2</v>
      </c>
      <c r="P4" t="str">
        <f>IF($O4&gt;$K$8,"",INDEX('~150602_BACKUP'!B$3:B$597,MATCH('edited data'!$O4,'~150602_BACKUP'!$X$3:$X$597,0)))</f>
        <v>NewBegun Creek</v>
      </c>
      <c r="Q4">
        <f>IF($O4&gt;$K$8,"",INDEX('~150602_BACKUP'!C$3:C$597,MATCH('edited data'!$O4,'~150602_BACKUP'!$X$3:$X$597,0)))</f>
        <v>42184</v>
      </c>
      <c r="R4" t="str">
        <f>IF($O4&gt;$K$8,"",INDEX('~150602_BACKUP'!D$3:D$597,MATCH('edited data'!$O4,'~150602_BACKUP'!$X$3:$X$597,0)))</f>
        <v>N11</v>
      </c>
      <c r="S4">
        <f>IF($O4&gt;$K$8,"",INDEX('~150602_BACKUP'!E$3:E$597,MATCH('edited data'!$O4,'~150602_BACKUP'!$X$3:$X$597,0)))</f>
        <v>0.4597222222222222</v>
      </c>
      <c r="T4">
        <f>IF($O4&gt;$K$8,"",INDEX('~150602_BACKUP'!F$3:F$597,MATCH('edited data'!$O4,'~150602_BACKUP'!$X$3:$X$597,0)))</f>
        <v>36.216667000000001</v>
      </c>
      <c r="U4">
        <f>IF($O4&gt;$K$8,"",INDEX('~150602_BACKUP'!G$3:G$597,MATCH('edited data'!$O4,'~150602_BACKUP'!$X$3:$X$597,0)))</f>
        <v>-76.122500000000002</v>
      </c>
      <c r="V4">
        <f>IF($O4&gt;$K$8,"",INDEX('~150602_BACKUP'!H$3:H$597,MATCH('edited data'!$O4,'~150602_BACKUP'!$X$3:$X$597,0)))</f>
        <v>8.9</v>
      </c>
      <c r="W4">
        <f>IF($O4&gt;$K$8,"",INDEX('~150602_BACKUP'!I$3:I$597,MATCH('edited data'!$O4,'~150602_BACKUP'!$X$3:$X$597,0)))</f>
        <v>108.53658536585367</v>
      </c>
      <c r="X4">
        <f>IF($O4&gt;$K$8,"",INDEX('~150602_BACKUP'!J$3:J$597,MATCH('edited data'!$O4,'~150602_BACKUP'!$X$3:$X$597,0)))</f>
        <v>7.7</v>
      </c>
      <c r="Y4">
        <f>IF($O4&gt;$K$8,"",INDEX('~150602_BACKUP'!K$3:K$597,MATCH('edited data'!$O4,'~150602_BACKUP'!$X$3:$X$597,0)))</f>
        <v>28</v>
      </c>
      <c r="Z4">
        <f>IF($O4&gt;$K$8,"",INDEX('~150602_BACKUP'!L$3:L$597,MATCH('edited data'!$O4,'~150602_BACKUP'!$X$3:$X$597,0)))</f>
        <v>30</v>
      </c>
      <c r="AA4">
        <f>IF($O4&gt;$K$8,"",INDEX('~150602_BACKUP'!M$3:M$597,MATCH('edited data'!$O4,'~150602_BACKUP'!$X$3:$X$597,0)))</f>
        <v>16</v>
      </c>
      <c r="AB4">
        <f>IF($O4&gt;$K$8,"",INDEX('~150602_BACKUP'!N$3:N$597,MATCH('edited data'!$O4,'~150602_BACKUP'!$X$3:$X$597,0)))</f>
        <v>15</v>
      </c>
      <c r="AC4">
        <f>IF($O4&gt;$K$8,"",INDEX('~150602_BACKUP'!O$3:O$597,MATCH('edited data'!$O4,'~150602_BACKUP'!$X$3:$X$597,0)))</f>
        <v>15.5</v>
      </c>
      <c r="AD4">
        <f>IF($O4&gt;$K$8,"",INDEX('~150602_BACKUP'!P$3:P$597,MATCH('edited data'!$O4,'~150602_BACKUP'!$X$3:$X$597,0)))</f>
        <v>6</v>
      </c>
      <c r="AE4">
        <f>IF($O4&gt;$K$8,"",INDEX('~150602_BACKUP'!Q$3:Q$597,MATCH('edited data'!$O4,'~150602_BACKUP'!$X$3:$X$597,0)))</f>
        <v>7</v>
      </c>
      <c r="AF4">
        <f>IF($O4&gt;$K$8,"",INDEX('~150602_BACKUP'!R$3:R$597,MATCH('edited data'!$O4,'~150602_BACKUP'!$X$3:$X$597,0)))</f>
        <v>6.5</v>
      </c>
      <c r="AG4">
        <f>IF($O4&gt;$K$8,"",INDEX('~150602_BACKUP'!S$3:S$597,MATCH('edited data'!$O4,'~150602_BACKUP'!$X$3:$X$597,0)))</f>
        <v>1480</v>
      </c>
      <c r="AH4">
        <f>IF($O4&gt;$K$8,"",INDEX('~150602_BACKUP'!T$3:T$597,MATCH('edited data'!$O4,'~150602_BACKUP'!$X$3:$X$597,0)))</f>
        <v>7</v>
      </c>
      <c r="AI4">
        <f>IF($O4&gt;$K$8,"",INDEX('~150602_BACKUP'!U$3:U$597,MATCH('edited data'!$O4,'~150602_BACKUP'!$X$3:$X$597,0)))</f>
        <v>270</v>
      </c>
      <c r="AJ4">
        <f>IF($O4&gt;$K$8,"",INDEX('~150602_BACKUP'!V$3:V$597,MATCH('edited data'!$O4,'~150602_BACKUP'!$X$3:$X$597,0)))</f>
        <v>1050</v>
      </c>
      <c r="AK4">
        <f>IF($O4&gt;$K$8,"",INDEX('~150602_BACKUP'!W$3:W$597,MATCH('edited data'!$O4,'~150602_BACKUP'!$X$3:$X$597,0)))</f>
        <v>2.13</v>
      </c>
      <c r="AL4">
        <f>IF($O4&gt;$K$8,"",INDEX('~150602_BACKUP'!X$3:X$597,MATCH('edited data'!$O4,'~150602_BACKUP'!$X$3:$X$597,0)))</f>
        <v>2</v>
      </c>
      <c r="AM4">
        <f t="shared" ref="AM4:AM13" si="0">HLOOKUP(AM3,P3:AL16,2,0)</f>
        <v>8.9</v>
      </c>
    </row>
    <row r="5" spans="1:44" ht="15.75" x14ac:dyDescent="0.25">
      <c r="A5" s="5" t="s">
        <v>112</v>
      </c>
      <c r="B5" s="6" t="s">
        <v>28</v>
      </c>
      <c r="C5" s="5" t="s">
        <v>23</v>
      </c>
      <c r="D5" s="5" t="s">
        <v>71</v>
      </c>
      <c r="E5" s="5" t="s">
        <v>60</v>
      </c>
      <c r="F5" s="5" t="s">
        <v>5</v>
      </c>
      <c r="G5" s="2" t="s">
        <v>95</v>
      </c>
      <c r="O5">
        <v>3</v>
      </c>
      <c r="P5" t="str">
        <f>IF($O5&gt;$K$8,"",INDEX('~150602_BACKUP'!B$3:B$597,MATCH('edited data'!$O5,'~150602_BACKUP'!$X$3:$X$597,0)))</f>
        <v>NewBegun Creek</v>
      </c>
      <c r="Q5">
        <f>IF($O5&gt;$K$8,"",INDEX('~150602_BACKUP'!C$3:C$597,MATCH('edited data'!$O5,'~150602_BACKUP'!$X$3:$X$597,0)))</f>
        <v>42166</v>
      </c>
      <c r="R5" t="str">
        <f>IF($O5&gt;$K$8,"",INDEX('~150602_BACKUP'!D$3:D$597,MATCH('edited data'!$O5,'~150602_BACKUP'!$X$3:$X$597,0)))</f>
        <v>N11</v>
      </c>
      <c r="S5">
        <f>IF($O5&gt;$K$8,"",INDEX('~150602_BACKUP'!E$3:E$597,MATCH('edited data'!$O5,'~150602_BACKUP'!$X$3:$X$597,0)))</f>
        <v>0.39930555555555558</v>
      </c>
      <c r="T5">
        <f>IF($O5&gt;$K$8,"",INDEX('~150602_BACKUP'!F$3:F$597,MATCH('edited data'!$O5,'~150602_BACKUP'!$X$3:$X$597,0)))</f>
        <v>36.216667000000001</v>
      </c>
      <c r="U5">
        <f>IF($O5&gt;$K$8,"",INDEX('~150602_BACKUP'!G$3:G$597,MATCH('edited data'!$O5,'~150602_BACKUP'!$X$3:$X$597,0)))</f>
        <v>-76.122500000000002</v>
      </c>
      <c r="V5">
        <f>IF($O5&gt;$K$8,"",INDEX('~150602_BACKUP'!H$3:H$597,MATCH('edited data'!$O5,'~150602_BACKUP'!$X$3:$X$597,0)))</f>
        <v>7.4</v>
      </c>
      <c r="W5">
        <f>IF($O5&gt;$K$8,"",INDEX('~150602_BACKUP'!I$3:I$597,MATCH('edited data'!$O5,'~150602_BACKUP'!$X$3:$X$597,0)))</f>
        <v>90.243902439999999</v>
      </c>
      <c r="X5">
        <f>IF($O5&gt;$K$8,"",INDEX('~150602_BACKUP'!J$3:J$597,MATCH('edited data'!$O5,'~150602_BACKUP'!$X$3:$X$597,0)))</f>
        <v>7.5</v>
      </c>
      <c r="Y5">
        <f>IF($O5&gt;$K$8,"",INDEX('~150602_BACKUP'!K$3:K$597,MATCH('edited data'!$O5,'~150602_BACKUP'!$X$3:$X$597,0)))</f>
        <v>27</v>
      </c>
      <c r="Z5">
        <f>IF($O5&gt;$K$8,"",INDEX('~150602_BACKUP'!L$3:L$597,MATCH('edited data'!$O5,'~150602_BACKUP'!$X$3:$X$597,0)))</f>
        <v>29</v>
      </c>
      <c r="AA5">
        <f>IF($O5&gt;$K$8,"",INDEX('~150602_BACKUP'!M$3:M$597,MATCH('edited data'!$O5,'~150602_BACKUP'!$X$3:$X$597,0)))</f>
        <v>22</v>
      </c>
      <c r="AB5">
        <f>IF($O5&gt;$K$8,"",INDEX('~150602_BACKUP'!N$3:N$597,MATCH('edited data'!$O5,'~150602_BACKUP'!$X$3:$X$597,0)))</f>
        <v>21</v>
      </c>
      <c r="AC5">
        <f>IF($O5&gt;$K$8,"",INDEX('~150602_BACKUP'!O$3:O$597,MATCH('edited data'!$O5,'~150602_BACKUP'!$X$3:$X$597,0)))</f>
        <v>21.5</v>
      </c>
      <c r="AD5">
        <f>IF($O5&gt;$K$8,"",INDEX('~150602_BACKUP'!P$3:P$597,MATCH('edited data'!$O5,'~150602_BACKUP'!$X$3:$X$597,0)))</f>
        <v>11</v>
      </c>
      <c r="AE5">
        <f>IF($O5&gt;$K$8,"",INDEX('~150602_BACKUP'!Q$3:Q$597,MATCH('edited data'!$O5,'~150602_BACKUP'!$X$3:$X$597,0)))</f>
        <v>9</v>
      </c>
      <c r="AF5">
        <f>IF($O5&gt;$K$8,"",INDEX('~150602_BACKUP'!R$3:R$597,MATCH('edited data'!$O5,'~150602_BACKUP'!$X$3:$X$597,0)))</f>
        <v>10</v>
      </c>
      <c r="AG5">
        <f>IF($O5&gt;$K$8,"",INDEX('~150602_BACKUP'!S$3:S$597,MATCH('edited data'!$O5,'~150602_BACKUP'!$X$3:$X$597,0)))</f>
        <v>1440</v>
      </c>
      <c r="AH5">
        <f>IF($O5&gt;$K$8,"",INDEX('~150602_BACKUP'!T$3:T$597,MATCH('edited data'!$O5,'~150602_BACKUP'!$X$3:$X$597,0)))</f>
        <v>2.2999999999999998</v>
      </c>
      <c r="AI5">
        <f>IF($O5&gt;$K$8,"",INDEX('~150602_BACKUP'!U$3:U$597,MATCH('edited data'!$O5,'~150602_BACKUP'!$X$3:$X$597,0)))</f>
        <v>0</v>
      </c>
      <c r="AJ5">
        <f>IF($O5&gt;$K$8,"",INDEX('~150602_BACKUP'!V$3:V$597,MATCH('edited data'!$O5,'~150602_BACKUP'!$X$3:$X$597,0)))</f>
        <v>1030</v>
      </c>
      <c r="AK5">
        <f>IF($O5&gt;$K$8,"",INDEX('~150602_BACKUP'!W$3:W$597,MATCH('edited data'!$O5,'~150602_BACKUP'!$X$3:$X$597,0)))</f>
        <v>2.0699999999999998</v>
      </c>
      <c r="AL5">
        <f>IF($O5&gt;$K$8,"",INDEX('~150602_BACKUP'!X$3:X$597,MATCH('edited data'!$O5,'~150602_BACKUP'!$X$3:$X$597,0)))</f>
        <v>3</v>
      </c>
      <c r="AM5">
        <f t="shared" si="0"/>
        <v>7.4</v>
      </c>
    </row>
    <row r="6" spans="1:44" ht="15.75" x14ac:dyDescent="0.25">
      <c r="A6" s="5" t="s">
        <v>113</v>
      </c>
      <c r="B6" s="6" t="s">
        <v>29</v>
      </c>
      <c r="C6" s="5" t="s">
        <v>15</v>
      </c>
      <c r="D6" s="5" t="s">
        <v>72</v>
      </c>
      <c r="E6" s="5" t="s">
        <v>61</v>
      </c>
      <c r="F6" s="5" t="s">
        <v>6</v>
      </c>
      <c r="G6" s="2" t="s">
        <v>96</v>
      </c>
      <c r="O6">
        <v>4</v>
      </c>
      <c r="P6" t="str">
        <f>IF($O6&gt;$K$8,"",INDEX('~150602_BACKUP'!B$3:B$597,MATCH('edited data'!$O6,'~150602_BACKUP'!$X$3:$X$597,0)))</f>
        <v>Newbegun Creek</v>
      </c>
      <c r="Q6">
        <f>IF($O6&gt;$K$8,"",INDEX('~150602_BACKUP'!C$3:C$597,MATCH('edited data'!$O6,'~150602_BACKUP'!$X$3:$X$597,0)))</f>
        <v>41810</v>
      </c>
      <c r="R6" t="str">
        <f>IF($O6&gt;$K$8,"",INDEX('~150602_BACKUP'!D$3:D$597,MATCH('edited data'!$O6,'~150602_BACKUP'!$X$3:$X$597,0)))</f>
        <v>N11</v>
      </c>
      <c r="S6">
        <f>IF($O6&gt;$K$8,"",INDEX('~150602_BACKUP'!E$3:E$597,MATCH('edited data'!$O6,'~150602_BACKUP'!$X$3:$X$597,0)))</f>
        <v>0.40972222222222227</v>
      </c>
      <c r="T6">
        <f>IF($O6&gt;$K$8,"",INDEX('~150602_BACKUP'!F$3:F$597,MATCH('edited data'!$O6,'~150602_BACKUP'!$X$3:$X$597,0)))</f>
        <v>36.216667000000001</v>
      </c>
      <c r="U6">
        <f>IF($O6&gt;$K$8,"",INDEX('~150602_BACKUP'!G$3:G$597,MATCH('edited data'!$O6,'~150602_BACKUP'!$X$3:$X$597,0)))</f>
        <v>76.122500000000002</v>
      </c>
      <c r="V6">
        <f>IF($O6&gt;$K$8,"",INDEX('~150602_BACKUP'!H$3:H$597,MATCH('edited data'!$O6,'~150602_BACKUP'!$X$3:$X$597,0)))</f>
        <v>7.8</v>
      </c>
      <c r="W6">
        <f>IF($O6&gt;$K$8,"",INDEX('~150602_BACKUP'!I$3:I$597,MATCH('edited data'!$O6,'~150602_BACKUP'!$X$3:$X$597,0)))</f>
        <v>99.03</v>
      </c>
      <c r="X6">
        <f>IF($O6&gt;$K$8,"",INDEX('~150602_BACKUP'!J$3:J$597,MATCH('edited data'!$O6,'~150602_BACKUP'!$X$3:$X$597,0)))</f>
        <v>7.5</v>
      </c>
      <c r="Y6">
        <f>IF($O6&gt;$K$8,"",INDEX('~150602_BACKUP'!K$3:K$597,MATCH('edited data'!$O6,'~150602_BACKUP'!$X$3:$X$597,0)))</f>
        <v>28</v>
      </c>
      <c r="Z6">
        <f>IF($O6&gt;$K$8,"",INDEX('~150602_BACKUP'!L$3:L$597,MATCH('edited data'!$O6,'~150602_BACKUP'!$X$3:$X$597,0)))</f>
        <v>26</v>
      </c>
      <c r="AA6">
        <f>IF($O6&gt;$K$8,"",INDEX('~150602_BACKUP'!M$3:M$597,MATCH('edited data'!$O6,'~150602_BACKUP'!$X$3:$X$597,0)))</f>
        <v>17</v>
      </c>
      <c r="AB6">
        <f>IF($O6&gt;$K$8,"",INDEX('~150602_BACKUP'!N$3:N$597,MATCH('edited data'!$O6,'~150602_BACKUP'!$X$3:$X$597,0)))</f>
        <v>18</v>
      </c>
      <c r="AC6">
        <f>IF($O6&gt;$K$8,"",INDEX('~150602_BACKUP'!O$3:O$597,MATCH('edited data'!$O6,'~150602_BACKUP'!$X$3:$X$597,0)))</f>
        <v>17.5</v>
      </c>
      <c r="AD6">
        <f>IF($O6&gt;$K$8,"",INDEX('~150602_BACKUP'!P$3:P$597,MATCH('edited data'!$O6,'~150602_BACKUP'!$X$3:$X$597,0)))</f>
        <v>9</v>
      </c>
      <c r="AE6">
        <f>IF($O6&gt;$K$8,"",INDEX('~150602_BACKUP'!Q$3:Q$597,MATCH('edited data'!$O6,'~150602_BACKUP'!$X$3:$X$597,0)))</f>
        <v>10</v>
      </c>
      <c r="AF6">
        <f>IF($O6&gt;$K$8,"",INDEX('~150602_BACKUP'!R$3:R$597,MATCH('edited data'!$O6,'~150602_BACKUP'!$X$3:$X$597,0)))</f>
        <v>9.5</v>
      </c>
      <c r="AG6">
        <f>IF($O6&gt;$K$8,"",INDEX('~150602_BACKUP'!S$3:S$597,MATCH('edited data'!$O6,'~150602_BACKUP'!$X$3:$X$597,0)))</f>
        <v>1610</v>
      </c>
      <c r="AH6">
        <f>IF($O6&gt;$K$8,"",INDEX('~150602_BACKUP'!T$3:T$597,MATCH('edited data'!$O6,'~150602_BACKUP'!$X$3:$X$597,0)))</f>
        <v>5</v>
      </c>
      <c r="AI6">
        <f>IF($O6&gt;$K$8,"",INDEX('~150602_BACKUP'!U$3:U$597,MATCH('edited data'!$O6,'~150602_BACKUP'!$X$3:$X$597,0)))</f>
        <v>330</v>
      </c>
      <c r="AJ6">
        <f>IF($O6&gt;$K$8,"",INDEX('~150602_BACKUP'!V$3:V$597,MATCH('edited data'!$O6,'~150602_BACKUP'!$X$3:$X$597,0)))</f>
        <v>1160</v>
      </c>
      <c r="AK6">
        <f>IF($O6&gt;$K$8,"",INDEX('~150602_BACKUP'!W$3:W$597,MATCH('edited data'!$O6,'~150602_BACKUP'!$X$3:$X$597,0)))</f>
        <v>2.3199999999999998</v>
      </c>
      <c r="AL6">
        <f>IF($O6&gt;$K$8,"",INDEX('~150602_BACKUP'!X$3:X$597,MATCH('edited data'!$O6,'~150602_BACKUP'!$X$3:$X$597,0)))</f>
        <v>4</v>
      </c>
      <c r="AM6">
        <f t="shared" si="0"/>
        <v>7.8</v>
      </c>
    </row>
    <row r="7" spans="1:44" ht="15.75" x14ac:dyDescent="0.25">
      <c r="B7" s="6" t="s">
        <v>30</v>
      </c>
      <c r="C7" s="5" t="s">
        <v>16</v>
      </c>
      <c r="D7" s="5" t="s">
        <v>73</v>
      </c>
      <c r="E7" s="5" t="s">
        <v>62</v>
      </c>
      <c r="F7" s="5" t="s">
        <v>7</v>
      </c>
      <c r="G7" s="2" t="s">
        <v>99</v>
      </c>
      <c r="I7" s="5" t="s">
        <v>115</v>
      </c>
      <c r="O7">
        <v>5</v>
      </c>
      <c r="P7" t="str">
        <f>IF($O7&gt;$K$8,"",INDEX('~150602_BACKUP'!B$3:B$597,MATCH('edited data'!$O7,'~150602_BACKUP'!$X$3:$X$597,0)))</f>
        <v>Newbegun Creek</v>
      </c>
      <c r="Q7">
        <f>IF($O7&gt;$K$8,"",INDEX('~150602_BACKUP'!C$3:C$597,MATCH('edited data'!$O7,'~150602_BACKUP'!$X$3:$X$597,0)))</f>
        <v>41794</v>
      </c>
      <c r="R7" t="str">
        <f>IF($O7&gt;$K$8,"",INDEX('~150602_BACKUP'!D$3:D$597,MATCH('edited data'!$O7,'~150602_BACKUP'!$X$3:$X$597,0)))</f>
        <v>N11</v>
      </c>
      <c r="S7">
        <f>IF($O7&gt;$K$8,"",INDEX('~150602_BACKUP'!E$3:E$597,MATCH('edited data'!$O7,'~150602_BACKUP'!$X$3:$X$597,0)))</f>
        <v>0.40069444444444446</v>
      </c>
      <c r="T7">
        <f>IF($O7&gt;$K$8,"",INDEX('~150602_BACKUP'!F$3:F$597,MATCH('edited data'!$O7,'~150602_BACKUP'!$X$3:$X$597,0)))</f>
        <v>36.216667000000001</v>
      </c>
      <c r="U7">
        <f>IF($O7&gt;$K$8,"",INDEX('~150602_BACKUP'!G$3:G$597,MATCH('edited data'!$O7,'~150602_BACKUP'!$X$3:$X$597,0)))</f>
        <v>76.122500000000002</v>
      </c>
      <c r="V7">
        <f>IF($O7&gt;$K$8,"",INDEX('~150602_BACKUP'!H$3:H$597,MATCH('edited data'!$O7,'~150602_BACKUP'!$X$3:$X$597,0)))</f>
        <v>6.4</v>
      </c>
      <c r="W7">
        <f>IF($O7&gt;$K$8,"",INDEX('~150602_BACKUP'!I$3:I$597,MATCH('edited data'!$O7,'~150602_BACKUP'!$X$3:$X$597,0)))</f>
        <v>77.37</v>
      </c>
      <c r="X7">
        <f>IF($O7&gt;$K$8,"",INDEX('~150602_BACKUP'!J$3:J$597,MATCH('edited data'!$O7,'~150602_BACKUP'!$X$3:$X$597,0)))</f>
        <v>8.4</v>
      </c>
      <c r="Y7">
        <f>IF($O7&gt;$K$8,"",INDEX('~150602_BACKUP'!K$3:K$597,MATCH('edited data'!$O7,'~150602_BACKUP'!$X$3:$X$597,0)))</f>
        <v>25</v>
      </c>
      <c r="Z7">
        <f>IF($O7&gt;$K$8,"",INDEX('~150602_BACKUP'!L$3:L$597,MATCH('edited data'!$O7,'~150602_BACKUP'!$X$3:$X$597,0)))</f>
        <v>29</v>
      </c>
      <c r="AA7">
        <f>IF($O7&gt;$K$8,"",INDEX('~150602_BACKUP'!M$3:M$597,MATCH('edited data'!$O7,'~150602_BACKUP'!$X$3:$X$597,0)))</f>
        <v>26</v>
      </c>
      <c r="AB7">
        <f>IF($O7&gt;$K$8,"",INDEX('~150602_BACKUP'!N$3:N$597,MATCH('edited data'!$O7,'~150602_BACKUP'!$X$3:$X$597,0)))</f>
        <v>18</v>
      </c>
      <c r="AC7">
        <f>IF($O7&gt;$K$8,"",INDEX('~150602_BACKUP'!O$3:O$597,MATCH('edited data'!$O7,'~150602_BACKUP'!$X$3:$X$597,0)))</f>
        <v>22</v>
      </c>
      <c r="AD7">
        <f>IF($O7&gt;$K$8,"",INDEX('~150602_BACKUP'!P$3:P$597,MATCH('edited data'!$O7,'~150602_BACKUP'!$X$3:$X$597,0)))</f>
        <v>18</v>
      </c>
      <c r="AE7">
        <f>IF($O7&gt;$K$8,"",INDEX('~150602_BACKUP'!Q$3:Q$597,MATCH('edited data'!$O7,'~150602_BACKUP'!$X$3:$X$597,0)))</f>
        <v>16</v>
      </c>
      <c r="AF7">
        <f>IF($O7&gt;$K$8,"",INDEX('~150602_BACKUP'!R$3:R$597,MATCH('edited data'!$O7,'~150602_BACKUP'!$X$3:$X$597,0)))</f>
        <v>17</v>
      </c>
      <c r="AG7">
        <f>IF($O7&gt;$K$8,"",INDEX('~150602_BACKUP'!S$3:S$597,MATCH('edited data'!$O7,'~150602_BACKUP'!$X$3:$X$597,0)))</f>
        <v>1740</v>
      </c>
      <c r="AH7">
        <f>IF($O7&gt;$K$8,"",INDEX('~150602_BACKUP'!T$3:T$597,MATCH('edited data'!$O7,'~150602_BACKUP'!$X$3:$X$597,0)))</f>
        <v>4</v>
      </c>
      <c r="AI7">
        <f>IF($O7&gt;$K$8,"",INDEX('~150602_BACKUP'!U$3:U$597,MATCH('edited data'!$O7,'~150602_BACKUP'!$X$3:$X$597,0)))</f>
        <v>130</v>
      </c>
      <c r="AJ7">
        <f>IF($O7&gt;$K$8,"",INDEX('~150602_BACKUP'!V$3:V$597,MATCH('edited data'!$O7,'~150602_BACKUP'!$X$3:$X$597,0)))</f>
        <v>1250</v>
      </c>
      <c r="AK7">
        <f>IF($O7&gt;$K$8,"",INDEX('~150602_BACKUP'!W$3:W$597,MATCH('edited data'!$O7,'~150602_BACKUP'!$X$3:$X$597,0)))</f>
        <v>2.5099999999999998</v>
      </c>
      <c r="AL7">
        <f>IF($O7&gt;$K$8,"",INDEX('~150602_BACKUP'!X$3:X$597,MATCH('edited data'!$O7,'~150602_BACKUP'!$X$3:$X$597,0)))</f>
        <v>5</v>
      </c>
      <c r="AM7">
        <f t="shared" si="0"/>
        <v>6.4</v>
      </c>
    </row>
    <row r="8" spans="1:44" ht="15.75" x14ac:dyDescent="0.25">
      <c r="B8" s="6" t="s">
        <v>31</v>
      </c>
      <c r="C8" s="5" t="s">
        <v>17</v>
      </c>
      <c r="D8" s="5" t="s">
        <v>74</v>
      </c>
      <c r="E8" s="5" t="s">
        <v>63</v>
      </c>
      <c r="F8" s="5" t="s">
        <v>8</v>
      </c>
      <c r="G8" s="2" t="s">
        <v>102</v>
      </c>
      <c r="I8" t="s">
        <v>111</v>
      </c>
      <c r="J8" t="s">
        <v>71</v>
      </c>
      <c r="K8">
        <f>MAX('~150602_BACKUP'!$X$3:$X$597)</f>
        <v>8</v>
      </c>
      <c r="O8">
        <v>6</v>
      </c>
      <c r="P8" t="str">
        <f>IF($O8&gt;$K$8,"",INDEX('~150602_BACKUP'!B$3:B$597,MATCH('edited data'!$O8,'~150602_BACKUP'!$X$3:$X$597,0)))</f>
        <v>Newbegun Creek</v>
      </c>
      <c r="Q8">
        <f>IF($O8&gt;$K$8,"",INDEX('~150602_BACKUP'!C$3:C$597,MATCH('edited data'!$O8,'~150602_BACKUP'!$X$3:$X$597,0)))</f>
        <v>41449</v>
      </c>
      <c r="R8" t="str">
        <f>IF($O8&gt;$K$8,"",INDEX('~150602_BACKUP'!D$3:D$597,MATCH('edited data'!$O8,'~150602_BACKUP'!$X$3:$X$597,0)))</f>
        <v>N11</v>
      </c>
      <c r="S8">
        <f>IF($O8&gt;$K$8,"",INDEX('~150602_BACKUP'!E$3:E$597,MATCH('edited data'!$O8,'~150602_BACKUP'!$X$3:$X$597,0)))</f>
        <v>0.49652777777777773</v>
      </c>
      <c r="T8">
        <f>IF($O8&gt;$K$8,"",INDEX('~150602_BACKUP'!F$3:F$597,MATCH('edited data'!$O8,'~150602_BACKUP'!$X$3:$X$597,0)))</f>
        <v>36.216667000000001</v>
      </c>
      <c r="U8">
        <f>IF($O8&gt;$K$8,"",INDEX('~150602_BACKUP'!G$3:G$597,MATCH('edited data'!$O8,'~150602_BACKUP'!$X$3:$X$597,0)))</f>
        <v>76.122500000000002</v>
      </c>
      <c r="V8">
        <f>IF($O8&gt;$K$8,"",INDEX('~150602_BACKUP'!H$3:H$597,MATCH('edited data'!$O8,'~150602_BACKUP'!$X$3:$X$597,0)))</f>
        <v>7.7</v>
      </c>
      <c r="W8">
        <f>IF($O8&gt;$K$8,"",INDEX('~150602_BACKUP'!I$3:I$597,MATCH('edited data'!$O8,'~150602_BACKUP'!$X$3:$X$597,0)))</f>
        <v>99.3</v>
      </c>
      <c r="X8">
        <f>IF($O8&gt;$K$8,"",INDEX('~150602_BACKUP'!J$3:J$597,MATCH('edited data'!$O8,'~150602_BACKUP'!$X$3:$X$597,0)))</f>
        <v>7.6</v>
      </c>
      <c r="Y8">
        <f>IF($O8&gt;$K$8,"",INDEX('~150602_BACKUP'!K$3:K$597,MATCH('edited data'!$O8,'~150602_BACKUP'!$X$3:$X$597,0)))</f>
        <v>29</v>
      </c>
      <c r="Z8">
        <f>IF($O8&gt;$K$8,"",INDEX('~150602_BACKUP'!L$3:L$597,MATCH('edited data'!$O8,'~150602_BACKUP'!$X$3:$X$597,0)))</f>
        <v>29</v>
      </c>
      <c r="AA8">
        <f>IF($O8&gt;$K$8,"",INDEX('~150602_BACKUP'!M$3:M$597,MATCH('edited data'!$O8,'~150602_BACKUP'!$X$3:$X$597,0)))</f>
        <v>17</v>
      </c>
      <c r="AB8">
        <f>IF($O8&gt;$K$8,"",INDEX('~150602_BACKUP'!N$3:N$597,MATCH('edited data'!$O8,'~150602_BACKUP'!$X$3:$X$597,0)))</f>
        <v>16</v>
      </c>
      <c r="AC8">
        <f>IF($O8&gt;$K$8,"",INDEX('~150602_BACKUP'!O$3:O$597,MATCH('edited data'!$O8,'~150602_BACKUP'!$X$3:$X$597,0)))</f>
        <v>16.5</v>
      </c>
      <c r="AD8">
        <f>IF($O8&gt;$K$8,"",INDEX('~150602_BACKUP'!P$3:P$597,MATCH('edited data'!$O8,'~150602_BACKUP'!$X$3:$X$597,0)))</f>
        <v>7</v>
      </c>
      <c r="AE8">
        <f>IF($O8&gt;$K$8,"",INDEX('~150602_BACKUP'!Q$3:Q$597,MATCH('edited data'!$O8,'~150602_BACKUP'!$X$3:$X$597,0)))</f>
        <v>6</v>
      </c>
      <c r="AF8">
        <f>IF($O8&gt;$K$8,"",INDEX('~150602_BACKUP'!R$3:R$597,MATCH('edited data'!$O8,'~150602_BACKUP'!$X$3:$X$597,0)))</f>
        <v>6.5</v>
      </c>
      <c r="AG8">
        <f>IF($O8&gt;$K$8,"",INDEX('~150602_BACKUP'!S$3:S$597,MATCH('edited data'!$O8,'~150602_BACKUP'!$X$3:$X$597,0)))</f>
        <v>4590</v>
      </c>
      <c r="AH8">
        <f>IF($O8&gt;$K$8,"",INDEX('~150602_BACKUP'!T$3:T$597,MATCH('edited data'!$O8,'~150602_BACKUP'!$X$3:$X$597,0)))</f>
        <v>9</v>
      </c>
      <c r="AI8">
        <f>IF($O8&gt;$K$8,"",INDEX('~150602_BACKUP'!U$3:U$597,MATCH('edited data'!$O8,'~150602_BACKUP'!$X$3:$X$597,0)))</f>
        <v>270</v>
      </c>
      <c r="AJ8">
        <f>IF($O8&gt;$K$8,"",INDEX('~150602_BACKUP'!V$3:V$597,MATCH('edited data'!$O8,'~150602_BACKUP'!$X$3:$X$597,0)))</f>
        <v>3250</v>
      </c>
      <c r="AK8">
        <f>IF($O8&gt;$K$8,"",INDEX('~150602_BACKUP'!W$3:W$597,MATCH('edited data'!$O8,'~150602_BACKUP'!$X$3:$X$597,0)))</f>
        <v>6.49</v>
      </c>
      <c r="AL8">
        <f>IF($O8&gt;$K$8,"",INDEX('~150602_BACKUP'!X$3:X$597,MATCH('edited data'!$O8,'~150602_BACKUP'!$X$3:$X$597,0)))</f>
        <v>6</v>
      </c>
      <c r="AM8">
        <f t="shared" si="0"/>
        <v>7.7</v>
      </c>
    </row>
    <row r="9" spans="1:44" ht="15.75" x14ac:dyDescent="0.25">
      <c r="B9" s="6" t="s">
        <v>32</v>
      </c>
      <c r="C9" s="5" t="s">
        <v>18</v>
      </c>
      <c r="D9" s="5" t="s">
        <v>75</v>
      </c>
      <c r="E9" s="5" t="s">
        <v>64</v>
      </c>
      <c r="F9" s="5" t="s">
        <v>9</v>
      </c>
      <c r="G9" s="2" t="s">
        <v>103</v>
      </c>
      <c r="O9">
        <v>7</v>
      </c>
      <c r="P9" t="str">
        <f>IF($O9&gt;$K$8,"",INDEX('~150602_BACKUP'!B$3:B$597,MATCH('edited data'!$O9,'~150602_BACKUP'!$X$3:$X$597,0)))</f>
        <v>Newbegun Creek</v>
      </c>
      <c r="Q9">
        <f>IF($O9&gt;$K$8,"",INDEX('~150602_BACKUP'!C$3:C$597,MATCH('edited data'!$O9,'~150602_BACKUP'!$X$3:$X$597,0)))</f>
        <v>41444</v>
      </c>
      <c r="R9" t="str">
        <f>IF($O9&gt;$K$8,"",INDEX('~150602_BACKUP'!D$3:D$597,MATCH('edited data'!$O9,'~150602_BACKUP'!$X$3:$X$597,0)))</f>
        <v>N11</v>
      </c>
      <c r="S9">
        <f>IF($O9&gt;$K$8,"",INDEX('~150602_BACKUP'!E$3:E$597,MATCH('edited data'!$O9,'~150602_BACKUP'!$X$3:$X$597,0)))</f>
        <v>0.4993055555555555</v>
      </c>
      <c r="T9">
        <f>IF($O9&gt;$K$8,"",INDEX('~150602_BACKUP'!F$3:F$597,MATCH('edited data'!$O9,'~150602_BACKUP'!$X$3:$X$597,0)))</f>
        <v>36.216667000000001</v>
      </c>
      <c r="U9">
        <f>IF($O9&gt;$K$8,"",INDEX('~150602_BACKUP'!G$3:G$597,MATCH('edited data'!$O9,'~150602_BACKUP'!$X$3:$X$597,0)))</f>
        <v>76.122500000000002</v>
      </c>
      <c r="V9">
        <f>IF($O9&gt;$K$8,"",INDEX('~150602_BACKUP'!H$3:H$597,MATCH('edited data'!$O9,'~150602_BACKUP'!$X$3:$X$597,0)))</f>
        <v>6.7</v>
      </c>
      <c r="W9">
        <f>IF($O9&gt;$K$8,"",INDEX('~150602_BACKUP'!I$3:I$597,MATCH('edited data'!$O9,'~150602_BACKUP'!$X$3:$X$597,0)))</f>
        <v>81</v>
      </c>
      <c r="X9">
        <f>IF($O9&gt;$K$8,"",INDEX('~150602_BACKUP'!J$3:J$597,MATCH('edited data'!$O9,'~150602_BACKUP'!$X$3:$X$597,0)))</f>
        <v>8</v>
      </c>
      <c r="Y9">
        <f>IF($O9&gt;$K$8,"",INDEX('~150602_BACKUP'!K$3:K$597,MATCH('edited data'!$O9,'~150602_BACKUP'!$X$3:$X$597,0)))</f>
        <v>25</v>
      </c>
      <c r="Z9">
        <f>IF($O9&gt;$K$8,"",INDEX('~150602_BACKUP'!L$3:L$597,MATCH('edited data'!$O9,'~150602_BACKUP'!$X$3:$X$597,0)))</f>
        <v>23</v>
      </c>
      <c r="AA9">
        <f>IF($O9&gt;$K$8,"",INDEX('~150602_BACKUP'!M$3:M$597,MATCH('edited data'!$O9,'~150602_BACKUP'!$X$3:$X$597,0)))</f>
        <v>12</v>
      </c>
      <c r="AB9">
        <f>IF($O9&gt;$K$8,"",INDEX('~150602_BACKUP'!N$3:N$597,MATCH('edited data'!$O9,'~150602_BACKUP'!$X$3:$X$597,0)))</f>
        <v>12</v>
      </c>
      <c r="AC9">
        <f>IF($O9&gt;$K$8,"",INDEX('~150602_BACKUP'!O$3:O$597,MATCH('edited data'!$O9,'~150602_BACKUP'!$X$3:$X$597,0)))</f>
        <v>12</v>
      </c>
      <c r="AD9">
        <f>IF($O9&gt;$K$8,"",INDEX('~150602_BACKUP'!P$3:P$597,MATCH('edited data'!$O9,'~150602_BACKUP'!$X$3:$X$597,0)))</f>
        <v>7</v>
      </c>
      <c r="AE9">
        <f>IF($O9&gt;$K$8,"",INDEX('~150602_BACKUP'!Q$3:Q$597,MATCH('edited data'!$O9,'~150602_BACKUP'!$X$3:$X$597,0)))</f>
        <v>4</v>
      </c>
      <c r="AF9">
        <f>IF($O9&gt;$K$8,"",INDEX('~150602_BACKUP'!R$3:R$597,MATCH('edited data'!$O9,'~150602_BACKUP'!$X$3:$X$597,0)))</f>
        <v>5.5</v>
      </c>
      <c r="AG9">
        <f>IF($O9&gt;$K$8,"",INDEX('~150602_BACKUP'!S$3:S$597,MATCH('edited data'!$O9,'~150602_BACKUP'!$X$3:$X$597,0)))</f>
        <v>4430</v>
      </c>
      <c r="AH9">
        <f>IF($O9&gt;$K$8,"",INDEX('~150602_BACKUP'!T$3:T$597,MATCH('edited data'!$O9,'~150602_BACKUP'!$X$3:$X$597,0)))</f>
        <v>7</v>
      </c>
      <c r="AI9">
        <f>IF($O9&gt;$K$8,"",INDEX('~150602_BACKUP'!U$3:U$597,MATCH('edited data'!$O9,'~150602_BACKUP'!$X$3:$X$597,0)))</f>
        <v>280</v>
      </c>
      <c r="AJ9">
        <f>IF($O9&gt;$K$8,"",INDEX('~150602_BACKUP'!V$3:V$597,MATCH('edited data'!$O9,'~150602_BACKUP'!$X$3:$X$597,0)))</f>
        <v>3170</v>
      </c>
      <c r="AK9">
        <f>IF($O9&gt;$K$8,"",INDEX('~150602_BACKUP'!W$3:W$597,MATCH('edited data'!$O9,'~150602_BACKUP'!$X$3:$X$597,0)))</f>
        <v>6.33</v>
      </c>
      <c r="AL9">
        <f>IF($O9&gt;$K$8,"",INDEX('~150602_BACKUP'!X$3:X$597,MATCH('edited data'!$O9,'~150602_BACKUP'!$X$3:$X$597,0)))</f>
        <v>7</v>
      </c>
      <c r="AM9">
        <f t="shared" si="0"/>
        <v>6.7</v>
      </c>
    </row>
    <row r="10" spans="1:44" ht="15.75" x14ac:dyDescent="0.25">
      <c r="B10" s="6" t="s">
        <v>33</v>
      </c>
      <c r="D10" s="5" t="s">
        <v>76</v>
      </c>
      <c r="E10" s="5" t="s">
        <v>65</v>
      </c>
      <c r="F10" s="5" t="s">
        <v>10</v>
      </c>
      <c r="G10" s="2" t="s">
        <v>106</v>
      </c>
      <c r="O10">
        <v>8</v>
      </c>
      <c r="P10" t="str">
        <f>IF($O10&gt;$K$8,"",INDEX('~150602_BACKUP'!B$3:B$597,MATCH('edited data'!$O10,'~150602_BACKUP'!$X$3:$X$597,0)))</f>
        <v xml:space="preserve">Newbegun Creek </v>
      </c>
      <c r="Q10">
        <f>IF($O10&gt;$K$8,"",INDEX('~150602_BACKUP'!C$3:C$597,MATCH('edited data'!$O10,'~150602_BACKUP'!$X$3:$X$597,0)))</f>
        <v>40724</v>
      </c>
      <c r="R10" t="str">
        <f>IF($O10&gt;$K$8,"",INDEX('~150602_BACKUP'!D$3:D$597,MATCH('edited data'!$O10,'~150602_BACKUP'!$X$3:$X$597,0)))</f>
        <v>N11</v>
      </c>
      <c r="S10">
        <f>IF($O10&gt;$K$8,"",INDEX('~150602_BACKUP'!E$3:E$597,MATCH('edited data'!$O10,'~150602_BACKUP'!$X$3:$X$597,0)))</f>
        <v>0.3888888888888889</v>
      </c>
      <c r="T10">
        <f>IF($O10&gt;$K$8,"",INDEX('~150602_BACKUP'!F$3:F$597,MATCH('edited data'!$O10,'~150602_BACKUP'!$X$3:$X$597,0)))</f>
        <v>36.216667000000001</v>
      </c>
      <c r="U10">
        <f>IF($O10&gt;$K$8,"",INDEX('~150602_BACKUP'!G$3:G$597,MATCH('edited data'!$O10,'~150602_BACKUP'!$X$3:$X$597,0)))</f>
        <v>76.122500000000002</v>
      </c>
      <c r="V10">
        <f>IF($O10&gt;$K$8,"",INDEX('~150602_BACKUP'!H$3:H$597,MATCH('edited data'!$O10,'~150602_BACKUP'!$X$3:$X$597,0)))</f>
        <v>0</v>
      </c>
      <c r="W10">
        <f>IF($O10&gt;$K$8,"",INDEX('~150602_BACKUP'!I$3:I$597,MATCH('edited data'!$O10,'~150602_BACKUP'!$X$3:$X$597,0)))</f>
        <v>0</v>
      </c>
      <c r="X10">
        <f>IF($O10&gt;$K$8,"",INDEX('~150602_BACKUP'!J$3:J$597,MATCH('edited data'!$O10,'~150602_BACKUP'!$X$3:$X$597,0)))</f>
        <v>5.78</v>
      </c>
      <c r="Y10">
        <f>IF($O10&gt;$K$8,"",INDEX('~150602_BACKUP'!K$3:K$597,MATCH('edited data'!$O10,'~150602_BACKUP'!$X$3:$X$597,0)))</f>
        <v>26</v>
      </c>
      <c r="Z10">
        <f>IF($O10&gt;$K$8,"",INDEX('~150602_BACKUP'!L$3:L$597,MATCH('edited data'!$O10,'~150602_BACKUP'!$X$3:$X$597,0)))</f>
        <v>25</v>
      </c>
      <c r="AA10">
        <f>IF($O10&gt;$K$8,"",INDEX('~150602_BACKUP'!M$3:M$597,MATCH('edited data'!$O10,'~150602_BACKUP'!$X$3:$X$597,0)))</f>
        <v>0</v>
      </c>
      <c r="AB10">
        <f>IF($O10&gt;$K$8,"",INDEX('~150602_BACKUP'!N$3:N$597,MATCH('edited data'!$O10,'~150602_BACKUP'!$X$3:$X$597,0)))</f>
        <v>0</v>
      </c>
      <c r="AC10">
        <f>IF($O10&gt;$K$8,"",INDEX('~150602_BACKUP'!O$3:O$597,MATCH('edited data'!$O10,'~150602_BACKUP'!$X$3:$X$597,0)))</f>
        <v>0</v>
      </c>
      <c r="AD10">
        <f>IF($O10&gt;$K$8,"",INDEX('~150602_BACKUP'!P$3:P$597,MATCH('edited data'!$O10,'~150602_BACKUP'!$X$3:$X$597,0)))</f>
        <v>16</v>
      </c>
      <c r="AE10">
        <f>IF($O10&gt;$K$8,"",INDEX('~150602_BACKUP'!Q$3:Q$597,MATCH('edited data'!$O10,'~150602_BACKUP'!$X$3:$X$597,0)))</f>
        <v>17</v>
      </c>
      <c r="AF10">
        <f>IF($O10&gt;$K$8,"",INDEX('~150602_BACKUP'!R$3:R$597,MATCH('edited data'!$O10,'~150602_BACKUP'!$X$3:$X$597,0)))</f>
        <v>16.5</v>
      </c>
      <c r="AG10">
        <f>IF($O10&gt;$K$8,"",INDEX('~150602_BACKUP'!S$3:S$597,MATCH('edited data'!$O10,'~150602_BACKUP'!$X$3:$X$597,0)))</f>
        <v>3920</v>
      </c>
      <c r="AH10">
        <f>IF($O10&gt;$K$8,"",INDEX('~150602_BACKUP'!T$3:T$597,MATCH('edited data'!$O10,'~150602_BACKUP'!$X$3:$X$597,0)))</f>
        <v>6.9</v>
      </c>
      <c r="AI10">
        <f>IF($O10&gt;$K$8,"",INDEX('~150602_BACKUP'!U$3:U$597,MATCH('edited data'!$O10,'~150602_BACKUP'!$X$3:$X$597,0)))</f>
        <v>0</v>
      </c>
      <c r="AJ10">
        <f>IF($O10&gt;$K$8,"",INDEX('~150602_BACKUP'!V$3:V$597,MATCH('edited data'!$O10,'~150602_BACKUP'!$X$3:$X$597,0)))</f>
        <v>2800</v>
      </c>
      <c r="AK10">
        <f>IF($O10&gt;$K$8,"",INDEX('~150602_BACKUP'!W$3:W$597,MATCH('edited data'!$O10,'~150602_BACKUP'!$X$3:$X$597,0)))</f>
        <v>5.6</v>
      </c>
      <c r="AL10">
        <f>IF($O10&gt;$K$8,"",INDEX('~150602_BACKUP'!X$3:X$597,MATCH('edited data'!$O10,'~150602_BACKUP'!$X$3:$X$597,0)))</f>
        <v>8</v>
      </c>
      <c r="AM10">
        <f t="shared" si="0"/>
        <v>0</v>
      </c>
    </row>
    <row r="11" spans="1:44" ht="15.75" x14ac:dyDescent="0.25">
      <c r="B11" s="6" t="s">
        <v>34</v>
      </c>
      <c r="D11" s="5" t="s">
        <v>77</v>
      </c>
      <c r="E11" s="5" t="s">
        <v>66</v>
      </c>
      <c r="F11" s="5" t="s">
        <v>118</v>
      </c>
      <c r="G11" s="2" t="s">
        <v>107</v>
      </c>
      <c r="O11">
        <v>9</v>
      </c>
      <c r="P11" t="str">
        <f>IF($O11&gt;$K$8,"",INDEX('~150602_BACKUP'!B$3:B$597,MATCH('edited data'!$O11,'~150602_BACKUP'!$X$3:$X$597,0)))</f>
        <v/>
      </c>
      <c r="Q11" t="str">
        <f>IF($O11&gt;$K$8,"",INDEX('~150602_BACKUP'!C$3:C$597,MATCH('edited data'!$O11,'~150602_BACKUP'!$X$3:$X$597,0)))</f>
        <v/>
      </c>
      <c r="R11" t="str">
        <f>IF($O11&gt;$K$8,"",INDEX('~150602_BACKUP'!D$3:D$98,MATCH('edited data'!$O11,'~150602_BACKUP'!$X$3:$X$597,0)))</f>
        <v/>
      </c>
      <c r="S11" t="str">
        <f>IF($O11&gt;$K$8,"",INDEX('~150602_BACKUP'!E$3:E$522,MATCH('edited data'!$O11,'~150602_BACKUP'!$X$3:$X$522,0)))</f>
        <v/>
      </c>
      <c r="T11" t="str">
        <f>IF($O11&gt;$K$8,"",INDEX('~150602_BACKUP'!F$3:F$522,MATCH('edited data'!$O11,'~150602_BACKUP'!$X$3:$X$522,0)))</f>
        <v/>
      </c>
      <c r="U11" t="str">
        <f>IF($O11&gt;$K$8,"",INDEX('~150602_BACKUP'!G$3:G$522,MATCH('edited data'!$O11,'~150602_BACKUP'!$X$3:$X$522,0)))</f>
        <v/>
      </c>
      <c r="V11" t="str">
        <f>IF($O11&gt;$K$8,"",INDEX('~150602_BACKUP'!H$3:H$522,MATCH('edited data'!$O11,'~150602_BACKUP'!$X$3:$X$522,0)))</f>
        <v/>
      </c>
      <c r="W11" t="str">
        <f>IF($O11&gt;$K$8,"",INDEX('~150602_BACKUP'!I$3:I$522,MATCH('edited data'!$O11,'~150602_BACKUP'!$X$3:$X$522,0)))</f>
        <v/>
      </c>
      <c r="X11" t="str">
        <f>IF($O11&gt;$K$8,"",INDEX('~150602_BACKUP'!J$3:J$522,MATCH('edited data'!$O11,'~150602_BACKUP'!$X$3:$X$522,0)))</f>
        <v/>
      </c>
      <c r="Y11" t="str">
        <f>IF($O11&gt;$K$8,"",INDEX('~150602_BACKUP'!K$3:K$522,MATCH('edited data'!$O11,'~150602_BACKUP'!$X$3:$X$522,0)))</f>
        <v/>
      </c>
      <c r="Z11" t="str">
        <f>IF($O11&gt;$K$8,"",INDEX('~150602_BACKUP'!L$3:L$522,MATCH('edited data'!$O11,'~150602_BACKUP'!$X$3:$X$522,0)))</f>
        <v/>
      </c>
      <c r="AA11" t="str">
        <f>IF($O11&gt;$K$8,"",INDEX('~150602_BACKUP'!M$3:M$522,MATCH('edited data'!$O11,'~150602_BACKUP'!$X$3:$X$522,0)))</f>
        <v/>
      </c>
      <c r="AB11" t="str">
        <f>IF($O11&gt;$K$8,"",INDEX('~150602_BACKUP'!N$3:N$522,MATCH('edited data'!$O11,'~150602_BACKUP'!$X$3:$X$522,0)))</f>
        <v/>
      </c>
      <c r="AC11" t="str">
        <f>IF($O11&gt;$K$8,"",INDEX('~150602_BACKUP'!O$3:O$522,MATCH('edited data'!$O11,'~150602_BACKUP'!$X$3:$X$522,0)))</f>
        <v/>
      </c>
      <c r="AD11" t="str">
        <f>IF($O11&gt;$K$8,"",INDEX('~150602_BACKUP'!P$3:P$522,MATCH('edited data'!$O11,'~150602_BACKUP'!$X$3:$X$522,0)))</f>
        <v/>
      </c>
      <c r="AE11" t="str">
        <f>IF($O11&gt;$K$8,"",INDEX('~150602_BACKUP'!Q$3:Q$522,MATCH('edited data'!$O11,'~150602_BACKUP'!$X$3:$X$522,0)))</f>
        <v/>
      </c>
      <c r="AF11" t="str">
        <f>IF($O11&gt;$K$8,"",INDEX('~150602_BACKUP'!R$3:R$522,MATCH('edited data'!$O11,'~150602_BACKUP'!$X$3:$X$522,0)))</f>
        <v/>
      </c>
      <c r="AG11" t="str">
        <f>IF($O11&gt;$K$8,"",INDEX('~150602_BACKUP'!S$3:S$522,MATCH('edited data'!$O11,'~150602_BACKUP'!$X$3:$X$522,0)))</f>
        <v/>
      </c>
      <c r="AH11" t="str">
        <f>IF($O11&gt;$K$8,"",INDEX('~150602_BACKUP'!T$3:T$522,MATCH('edited data'!$O11,'~150602_BACKUP'!$X$3:$X$522,0)))</f>
        <v/>
      </c>
      <c r="AI11" t="str">
        <f>IF($O11&gt;$K$8,"",INDEX('~150602_BACKUP'!U$3:U$522,MATCH('edited data'!$O11,'~150602_BACKUP'!$X$3:$X$522,0)))</f>
        <v/>
      </c>
      <c r="AJ11" t="str">
        <f>IF($O11&gt;$K$8,"",INDEX('~150602_BACKUP'!V$3:V$522,MATCH('edited data'!$O11,'~150602_BACKUP'!$X$3:$X$522,0)))</f>
        <v/>
      </c>
      <c r="AK11" t="str">
        <f>IF($O11&gt;$K$8,"",INDEX('~150602_BACKUP'!W$3:W$522,MATCH('edited data'!$O11,'~150602_BACKUP'!$X$3:$X$522,0)))</f>
        <v/>
      </c>
      <c r="AL11" t="str">
        <f>IF($O11&gt;$K$8,"",INDEX('~150602_BACKUP'!X$3:X$522,MATCH('edited data'!$O11,'~150602_BACKUP'!$X$3:$X$522,0)))</f>
        <v/>
      </c>
      <c r="AM11" t="str">
        <f t="shared" si="0"/>
        <v/>
      </c>
    </row>
    <row r="12" spans="1:44" x14ac:dyDescent="0.25">
      <c r="B12" s="6" t="s">
        <v>35</v>
      </c>
      <c r="D12" s="5" t="s">
        <v>78</v>
      </c>
      <c r="F12" s="5" t="s">
        <v>12</v>
      </c>
      <c r="G12" s="7"/>
      <c r="O12">
        <v>10</v>
      </c>
      <c r="P12" t="str">
        <f>IF($O12&gt;$K$8,"",INDEX('~150602_BACKUP'!B$3:B$597,MATCH('edited data'!$O12,'~150602_BACKUP'!$X$3:$X$597,0)))</f>
        <v/>
      </c>
      <c r="Q12" t="str">
        <f>IF($O12&gt;$K$8,"",INDEX('~150602_BACKUP'!C$3:C$597,MATCH('edited data'!$O12,'~150602_BACKUP'!$X$3:$X$597,0)))</f>
        <v/>
      </c>
      <c r="R12" t="str">
        <f>IF($O12&gt;$K$8,"",INDEX('~150602_BACKUP'!D$3:D$98,MATCH('edited data'!$O12,'~150602_BACKUP'!$X$3:$X$597,0)))</f>
        <v/>
      </c>
      <c r="S12" t="str">
        <f>IF($O12&gt;$K$8,"",INDEX('~150602_BACKUP'!E$3:E$522,MATCH('edited data'!$O12,'~150602_BACKUP'!$X$3:$X$522,0)))</f>
        <v/>
      </c>
      <c r="T12" t="str">
        <f>IF($O12&gt;$K$8,"",INDEX('~150602_BACKUP'!F$3:F$522,MATCH('edited data'!$O12,'~150602_BACKUP'!$X$3:$X$522,0)))</f>
        <v/>
      </c>
      <c r="U12" t="str">
        <f>IF($O12&gt;$K$8,"",INDEX('~150602_BACKUP'!G$3:G$522,MATCH('edited data'!$O12,'~150602_BACKUP'!$X$3:$X$522,0)))</f>
        <v/>
      </c>
      <c r="V12" t="str">
        <f>IF($O12&gt;$K$8,"",INDEX('~150602_BACKUP'!H$3:H$522,MATCH('edited data'!$O12,'~150602_BACKUP'!$X$3:$X$522,0)))</f>
        <v/>
      </c>
      <c r="W12" t="str">
        <f>IF($O12&gt;$K$8,"",INDEX('~150602_BACKUP'!I$3:I$522,MATCH('edited data'!$O12,'~150602_BACKUP'!$X$3:$X$522,0)))</f>
        <v/>
      </c>
      <c r="X12" t="str">
        <f>IF($O12&gt;$K$8,"",INDEX('~150602_BACKUP'!J$3:J$522,MATCH('edited data'!$O12,'~150602_BACKUP'!$X$3:$X$522,0)))</f>
        <v/>
      </c>
      <c r="Y12" t="str">
        <f>IF($O12&gt;$K$8,"",INDEX('~150602_BACKUP'!K$3:K$522,MATCH('edited data'!$O12,'~150602_BACKUP'!$X$3:$X$522,0)))</f>
        <v/>
      </c>
      <c r="Z12" t="str">
        <f>IF($O12&gt;$K$8,"",INDEX('~150602_BACKUP'!L$3:L$522,MATCH('edited data'!$O12,'~150602_BACKUP'!$X$3:$X$522,0)))</f>
        <v/>
      </c>
      <c r="AA12" t="str">
        <f>IF($O12&gt;$K$8,"",INDEX('~150602_BACKUP'!M$3:M$522,MATCH('edited data'!$O12,'~150602_BACKUP'!$X$3:$X$522,0)))</f>
        <v/>
      </c>
      <c r="AB12" t="str">
        <f>IF($O12&gt;$K$8,"",INDEX('~150602_BACKUP'!N$3:N$522,MATCH('edited data'!$O12,'~150602_BACKUP'!$X$3:$X$522,0)))</f>
        <v/>
      </c>
      <c r="AC12" t="str">
        <f>IF($O12&gt;$K$8,"",INDEX('~150602_BACKUP'!O$3:O$522,MATCH('edited data'!$O12,'~150602_BACKUP'!$X$3:$X$522,0)))</f>
        <v/>
      </c>
      <c r="AD12" t="str">
        <f>IF($O12&gt;$K$8,"",INDEX('~150602_BACKUP'!P$3:P$522,MATCH('edited data'!$O12,'~150602_BACKUP'!$X$3:$X$522,0)))</f>
        <v/>
      </c>
      <c r="AE12" t="str">
        <f>IF($O12&gt;$K$8,"",INDEX('~150602_BACKUP'!Q$3:Q$522,MATCH('edited data'!$O12,'~150602_BACKUP'!$X$3:$X$522,0)))</f>
        <v/>
      </c>
      <c r="AF12" t="str">
        <f>IF($O12&gt;$K$8,"",INDEX('~150602_BACKUP'!R$3:R$522,MATCH('edited data'!$O12,'~150602_BACKUP'!$X$3:$X$522,0)))</f>
        <v/>
      </c>
      <c r="AG12" t="str">
        <f>IF($O12&gt;$K$8,"",INDEX('~150602_BACKUP'!S$3:S$522,MATCH('edited data'!$O12,'~150602_BACKUP'!$X$3:$X$522,0)))</f>
        <v/>
      </c>
      <c r="AH12" t="str">
        <f>IF($O12&gt;$K$8,"",INDEX('~150602_BACKUP'!T$3:T$522,MATCH('edited data'!$O12,'~150602_BACKUP'!$X$3:$X$522,0)))</f>
        <v/>
      </c>
      <c r="AI12" t="str">
        <f>IF($O12&gt;$K$8,"",INDEX('~150602_BACKUP'!U$3:U$522,MATCH('edited data'!$O12,'~150602_BACKUP'!$X$3:$X$522,0)))</f>
        <v/>
      </c>
      <c r="AJ12" t="str">
        <f>IF($O12&gt;$K$8,"",INDEX('~150602_BACKUP'!V$3:V$522,MATCH('edited data'!$O12,'~150602_BACKUP'!$X$3:$X$522,0)))</f>
        <v/>
      </c>
      <c r="AK12" t="str">
        <f>IF($O12&gt;$K$8,"",INDEX('~150602_BACKUP'!W$3:W$522,MATCH('edited data'!$O12,'~150602_BACKUP'!$X$3:$X$522,0)))</f>
        <v/>
      </c>
      <c r="AL12" t="str">
        <f>IF($O12&gt;$K$8,"",INDEX('~150602_BACKUP'!X$3:X$522,MATCH('edited data'!$O12,'~150602_BACKUP'!$X$3:$X$522,0)))</f>
        <v/>
      </c>
      <c r="AM12" t="str">
        <f t="shared" si="0"/>
        <v/>
      </c>
    </row>
    <row r="13" spans="1:44" x14ac:dyDescent="0.25">
      <c r="B13" s="6" t="s">
        <v>36</v>
      </c>
      <c r="D13" s="5" t="s">
        <v>79</v>
      </c>
      <c r="F13" s="5" t="s">
        <v>13</v>
      </c>
      <c r="O13">
        <v>11</v>
      </c>
      <c r="P13" t="str">
        <f>IF($O13&gt;$K$8,"",INDEX('~150602_BACKUP'!B$3:B$597,MATCH('edited data'!$O13,'~150602_BACKUP'!$X$3:$X$597,0)))</f>
        <v/>
      </c>
      <c r="Q13" t="str">
        <f>IF($O13&gt;$K$8,"",INDEX('~150602_BACKUP'!C$3:C$597,MATCH('edited data'!$O13,'~150602_BACKUP'!$X$3:$X$597,0)))</f>
        <v/>
      </c>
      <c r="R13" t="str">
        <f>IF($O13&gt;$K$8,"",INDEX('~150602_BACKUP'!D$3:D$98,MATCH('edited data'!$O13,'~150602_BACKUP'!$X$3:$X$597,0)))</f>
        <v/>
      </c>
      <c r="S13" t="str">
        <f>IF($O13&gt;$K$8,"",INDEX('~150602_BACKUP'!E$3:E$522,MATCH('edited data'!$O13,'~150602_BACKUP'!$X$3:$X$522,0)))</f>
        <v/>
      </c>
      <c r="T13" t="str">
        <f>IF($O13&gt;$K$8,"",INDEX('~150602_BACKUP'!F$3:F$522,MATCH('edited data'!$O13,'~150602_BACKUP'!$X$3:$X$522,0)))</f>
        <v/>
      </c>
      <c r="U13" t="str">
        <f>IF($O13&gt;$K$8,"",INDEX('~150602_BACKUP'!G$3:G$522,MATCH('edited data'!$O13,'~150602_BACKUP'!$X$3:$X$522,0)))</f>
        <v/>
      </c>
      <c r="V13" t="str">
        <f>IF($O13&gt;$K$8,"",INDEX('~150602_BACKUP'!H$3:H$522,MATCH('edited data'!$O13,'~150602_BACKUP'!$X$3:$X$522,0)))</f>
        <v/>
      </c>
      <c r="W13" t="str">
        <f>IF($O13&gt;$K$8,"",INDEX('~150602_BACKUP'!I$3:I$522,MATCH('edited data'!$O13,'~150602_BACKUP'!$X$3:$X$522,0)))</f>
        <v/>
      </c>
      <c r="X13" t="str">
        <f>IF($O13&gt;$K$8,"",INDEX('~150602_BACKUP'!J$3:J$522,MATCH('edited data'!$O13,'~150602_BACKUP'!$X$3:$X$522,0)))</f>
        <v/>
      </c>
      <c r="Y13" t="str">
        <f>IF($O13&gt;$K$8,"",INDEX('~150602_BACKUP'!K$3:K$522,MATCH('edited data'!$O13,'~150602_BACKUP'!$X$3:$X$522,0)))</f>
        <v/>
      </c>
      <c r="Z13" t="str">
        <f>IF($O13&gt;$K$8,"",INDEX('~150602_BACKUP'!L$3:L$522,MATCH('edited data'!$O13,'~150602_BACKUP'!$X$3:$X$522,0)))</f>
        <v/>
      </c>
      <c r="AA13" t="str">
        <f>IF($O13&gt;$K$8,"",INDEX('~150602_BACKUP'!M$3:M$522,MATCH('edited data'!$O13,'~150602_BACKUP'!$X$3:$X$522,0)))</f>
        <v/>
      </c>
      <c r="AB13" t="str">
        <f>IF($O13&gt;$K$8,"",INDEX('~150602_BACKUP'!N$3:N$522,MATCH('edited data'!$O13,'~150602_BACKUP'!$X$3:$X$522,0)))</f>
        <v/>
      </c>
      <c r="AC13" t="str">
        <f>IF($O13&gt;$K$8,"",INDEX('~150602_BACKUP'!O$3:O$522,MATCH('edited data'!$O13,'~150602_BACKUP'!$X$3:$X$522,0)))</f>
        <v/>
      </c>
      <c r="AD13" t="str">
        <f>IF($O13&gt;$K$8,"",INDEX('~150602_BACKUP'!P$3:P$522,MATCH('edited data'!$O13,'~150602_BACKUP'!$X$3:$X$522,0)))</f>
        <v/>
      </c>
      <c r="AE13" t="str">
        <f>IF($O13&gt;$K$8,"",INDEX('~150602_BACKUP'!Q$3:Q$522,MATCH('edited data'!$O13,'~150602_BACKUP'!$X$3:$X$522,0)))</f>
        <v/>
      </c>
      <c r="AF13" t="str">
        <f>IF($O13&gt;$K$8,"",INDEX('~150602_BACKUP'!R$3:R$522,MATCH('edited data'!$O13,'~150602_BACKUP'!$X$3:$X$522,0)))</f>
        <v/>
      </c>
      <c r="AG13" t="str">
        <f>IF($O13&gt;$K$8,"",INDEX('~150602_BACKUP'!S$3:S$522,MATCH('edited data'!$O13,'~150602_BACKUP'!$X$3:$X$522,0)))</f>
        <v/>
      </c>
      <c r="AH13" t="str">
        <f>IF($O13&gt;$K$8,"",INDEX('~150602_BACKUP'!T$3:T$522,MATCH('edited data'!$O13,'~150602_BACKUP'!$X$3:$X$522,0)))</f>
        <v/>
      </c>
      <c r="AI13" t="str">
        <f>IF($O13&gt;$K$8,"",INDEX('~150602_BACKUP'!U$3:U$522,MATCH('edited data'!$O13,'~150602_BACKUP'!$X$3:$X$522,0)))</f>
        <v/>
      </c>
      <c r="AJ13" t="str">
        <f>IF($O13&gt;$K$8,"",INDEX('~150602_BACKUP'!V$3:V$522,MATCH('edited data'!$O13,'~150602_BACKUP'!$X$3:$X$522,0)))</f>
        <v/>
      </c>
      <c r="AK13" t="str">
        <f>IF($O13&gt;$K$8,"",INDEX('~150602_BACKUP'!W$3:W$522,MATCH('edited data'!$O13,'~150602_BACKUP'!$X$3:$X$522,0)))</f>
        <v/>
      </c>
      <c r="AL13" t="str">
        <f>IF($O13&gt;$K$8,"",INDEX('~150602_BACKUP'!X$3:X$522,MATCH('edited data'!$O13,'~150602_BACKUP'!$X$3:$X$522,0)))</f>
        <v/>
      </c>
      <c r="AM13" t="str">
        <f t="shared" si="0"/>
        <v/>
      </c>
    </row>
    <row r="14" spans="1:44" x14ac:dyDescent="0.25">
      <c r="B14" s="6" t="s">
        <v>37</v>
      </c>
      <c r="D14" s="5" t="s">
        <v>80</v>
      </c>
      <c r="O14">
        <v>12</v>
      </c>
      <c r="P14" t="str">
        <f>IF($O14&gt;$K$8,"",INDEX('~150602_BACKUP'!B$3:B$597,MATCH('edited data'!$O14,'~150602_BACKUP'!$X$3:$X$597,0)))</f>
        <v/>
      </c>
      <c r="Q14" t="str">
        <f>IF($O14&gt;$K$8,"",INDEX('~150602_BACKUP'!C$3:C$597,MATCH('edited data'!$O14,'~150602_BACKUP'!$X$3:$X$597,0)))</f>
        <v/>
      </c>
      <c r="R14" t="str">
        <f>IF($O14&gt;$K$8,"",INDEX('~150602_BACKUP'!D$3:D$98,MATCH('edited data'!$O14,'~150602_BACKUP'!$X$3:$X$597,0)))</f>
        <v/>
      </c>
      <c r="S14" t="str">
        <f>IF($O14&gt;$K$8,"",INDEX('~150602_BACKUP'!E$3:E$522,MATCH('edited data'!$O14,'~150602_BACKUP'!$X$3:$X$522,0)))</f>
        <v/>
      </c>
      <c r="T14" t="str">
        <f>IF($O14&gt;$K$8,"",INDEX('~150602_BACKUP'!F$3:F$522,MATCH('edited data'!$O14,'~150602_BACKUP'!$X$3:$X$522,0)))</f>
        <v/>
      </c>
      <c r="U14" t="str">
        <f>IF($O14&gt;$K$8,"",INDEX('~150602_BACKUP'!G$3:G$522,MATCH('edited data'!$O14,'~150602_BACKUP'!$X$3:$X$522,0)))</f>
        <v/>
      </c>
      <c r="V14" t="str">
        <f>IF($O14&gt;$K$8,"",INDEX('~150602_BACKUP'!H$3:H$522,MATCH('edited data'!$O14,'~150602_BACKUP'!$X$3:$X$522,0)))</f>
        <v/>
      </c>
      <c r="W14" t="str">
        <f>IF($O14&gt;$K$8,"",INDEX('~150602_BACKUP'!I$3:I$522,MATCH('edited data'!$O14,'~150602_BACKUP'!$X$3:$X$522,0)))</f>
        <v/>
      </c>
      <c r="X14" t="str">
        <f>IF($O14&gt;$K$8,"",INDEX('~150602_BACKUP'!J$3:J$522,MATCH('edited data'!$O14,'~150602_BACKUP'!$X$3:$X$522,0)))</f>
        <v/>
      </c>
      <c r="Y14" t="str">
        <f>IF($O14&gt;$K$8,"",INDEX('~150602_BACKUP'!K$3:K$522,MATCH('edited data'!$O14,'~150602_BACKUP'!$X$3:$X$522,0)))</f>
        <v/>
      </c>
      <c r="Z14" t="str">
        <f>IF($O14&gt;$K$8,"",INDEX('~150602_BACKUP'!L$3:L$522,MATCH('edited data'!$O14,'~150602_BACKUP'!$X$3:$X$522,0)))</f>
        <v/>
      </c>
      <c r="AA14" t="str">
        <f>IF($O14&gt;$K$8,"",INDEX('~150602_BACKUP'!M$3:M$522,MATCH('edited data'!$O14,'~150602_BACKUP'!$X$3:$X$522,0)))</f>
        <v/>
      </c>
      <c r="AB14" t="str">
        <f>IF($O14&gt;$K$8,"",INDEX('~150602_BACKUP'!N$3:N$522,MATCH('edited data'!$O14,'~150602_BACKUP'!$X$3:$X$522,0)))</f>
        <v/>
      </c>
      <c r="AC14" t="str">
        <f>IF($O14&gt;$K$8,"",INDEX('~150602_BACKUP'!O$3:O$522,MATCH('edited data'!$O14,'~150602_BACKUP'!$X$3:$X$522,0)))</f>
        <v/>
      </c>
      <c r="AD14" t="str">
        <f>IF($O14&gt;$K$8,"",INDEX('~150602_BACKUP'!P$3:P$522,MATCH('edited data'!$O14,'~150602_BACKUP'!$X$3:$X$522,0)))</f>
        <v/>
      </c>
      <c r="AE14" t="str">
        <f>IF($O14&gt;$K$8,"",INDEX('~150602_BACKUP'!Q$3:Q$522,MATCH('edited data'!$O14,'~150602_BACKUP'!$X$3:$X$522,0)))</f>
        <v/>
      </c>
      <c r="AF14" t="str">
        <f>IF($O14&gt;$K$8,"",INDEX('~150602_BACKUP'!R$3:R$522,MATCH('edited data'!$O14,'~150602_BACKUP'!$X$3:$X$522,0)))</f>
        <v/>
      </c>
      <c r="AG14" t="str">
        <f>IF($O14&gt;$K$8,"",INDEX('~150602_BACKUP'!S$3:S$522,MATCH('edited data'!$O14,'~150602_BACKUP'!$X$3:$X$522,0)))</f>
        <v/>
      </c>
      <c r="AH14" t="str">
        <f>IF($O14&gt;$K$8,"",INDEX('~150602_BACKUP'!T$3:T$522,MATCH('edited data'!$O14,'~150602_BACKUP'!$X$3:$X$522,0)))</f>
        <v/>
      </c>
      <c r="AI14" t="str">
        <f>IF($O14&gt;$K$8,"",INDEX('~150602_BACKUP'!U$3:U$522,MATCH('edited data'!$O14,'~150602_BACKUP'!$X$3:$X$522,0)))</f>
        <v/>
      </c>
      <c r="AJ14" t="str">
        <f>IF($O14&gt;$K$8,"",INDEX('~150602_BACKUP'!V$3:V$522,MATCH('edited data'!$O14,'~150602_BACKUP'!$X$3:$X$522,0)))</f>
        <v/>
      </c>
      <c r="AK14" t="str">
        <f>IF($O14&gt;$K$8,"",INDEX('~150602_BACKUP'!W$3:W$522,MATCH('edited data'!$O14,'~150602_BACKUP'!$X$3:$X$522,0)))</f>
        <v/>
      </c>
      <c r="AL14" t="str">
        <f>IF($O14&gt;$K$8,"",INDEX('~150602_BACKUP'!X$3:X$522,MATCH('edited data'!$O14,'~150602_BACKUP'!$X$3:$X$522,0)))</f>
        <v/>
      </c>
      <c r="AM14" t="str">
        <f t="shared" ref="AM14:AM15" si="1">HLOOKUP(AM13,P13:AQ26,2,0)</f>
        <v/>
      </c>
    </row>
    <row r="15" spans="1:44" x14ac:dyDescent="0.25">
      <c r="B15" s="6" t="s">
        <v>38</v>
      </c>
      <c r="D15" s="5" t="s">
        <v>81</v>
      </c>
      <c r="O15">
        <v>13</v>
      </c>
      <c r="P15" t="str">
        <f>IF($O15&gt;$K$8,"",INDEX('~150602_BACKUP'!B$3:B$597,MATCH('edited data'!$O15,'~150602_BACKUP'!$X$3:$X$597,0)))</f>
        <v/>
      </c>
      <c r="Q15" t="str">
        <f>IF($O15&gt;$K$8,"",INDEX('~150602_BACKUP'!C$3:C$597,MATCH('edited data'!$O15,'~150602_BACKUP'!$X$3:$X$597,0)))</f>
        <v/>
      </c>
      <c r="R15" t="str">
        <f>IF($O15&gt;$K$8,"",INDEX('~150602_BACKUP'!D$3:D$98,MATCH('edited data'!$O15,'~150602_BACKUP'!$X$3:$X$597,0)))</f>
        <v/>
      </c>
      <c r="S15" t="str">
        <f>IF($O15&gt;$K$8,"",INDEX('~150602_BACKUP'!E$3:E$522,MATCH('edited data'!$O15,'~150602_BACKUP'!$X$3:$X$522,0)))</f>
        <v/>
      </c>
      <c r="T15" t="str">
        <f>IF($O15&gt;$K$8,"",INDEX('~150602_BACKUP'!F$3:F$522,MATCH('edited data'!$O15,'~150602_BACKUP'!$X$3:$X$522,0)))</f>
        <v/>
      </c>
      <c r="U15" t="str">
        <f>IF($O15&gt;$K$8,"",INDEX('~150602_BACKUP'!G$3:G$522,MATCH('edited data'!$O15,'~150602_BACKUP'!$X$3:$X$522,0)))</f>
        <v/>
      </c>
      <c r="V15" t="str">
        <f>IF($O15&gt;$K$8,"",INDEX('~150602_BACKUP'!H$3:H$522,MATCH('edited data'!$O15,'~150602_BACKUP'!$X$3:$X$522,0)))</f>
        <v/>
      </c>
      <c r="W15" t="str">
        <f>IF($O15&gt;$K$8,"",INDEX('~150602_BACKUP'!I$3:I$522,MATCH('edited data'!$O15,'~150602_BACKUP'!$X$3:$X$522,0)))</f>
        <v/>
      </c>
      <c r="X15" t="str">
        <f>IF($O15&gt;$K$8,"",INDEX('~150602_BACKUP'!J$3:J$522,MATCH('edited data'!$O15,'~150602_BACKUP'!$X$3:$X$522,0)))</f>
        <v/>
      </c>
      <c r="Y15" t="str">
        <f>IF($O15&gt;$K$8,"",INDEX('~150602_BACKUP'!K$3:K$522,MATCH('edited data'!$O15,'~150602_BACKUP'!$X$3:$X$522,0)))</f>
        <v/>
      </c>
      <c r="Z15" t="str">
        <f>IF($O15&gt;$K$8,"",INDEX('~150602_BACKUP'!L$3:L$522,MATCH('edited data'!$O15,'~150602_BACKUP'!$X$3:$X$522,0)))</f>
        <v/>
      </c>
      <c r="AA15" t="str">
        <f>IF($O15&gt;$K$8,"",INDEX('~150602_BACKUP'!M$3:M$522,MATCH('edited data'!$O15,'~150602_BACKUP'!$X$3:$X$522,0)))</f>
        <v/>
      </c>
      <c r="AB15" t="str">
        <f>IF($O15&gt;$K$8,"",INDEX('~150602_BACKUP'!N$3:N$522,MATCH('edited data'!$O15,'~150602_BACKUP'!$X$3:$X$522,0)))</f>
        <v/>
      </c>
      <c r="AC15" t="str">
        <f>IF($O15&gt;$K$8,"",INDEX('~150602_BACKUP'!O$3:O$522,MATCH('edited data'!$O15,'~150602_BACKUP'!$X$3:$X$522,0)))</f>
        <v/>
      </c>
      <c r="AD15" t="str">
        <f>IF($O15&gt;$K$8,"",INDEX('~150602_BACKUP'!P$3:P$522,MATCH('edited data'!$O15,'~150602_BACKUP'!$X$3:$X$522,0)))</f>
        <v/>
      </c>
      <c r="AE15" t="str">
        <f>IF($O15&gt;$K$8,"",INDEX('~150602_BACKUP'!Q$3:Q$522,MATCH('edited data'!$O15,'~150602_BACKUP'!$X$3:$X$522,0)))</f>
        <v/>
      </c>
      <c r="AF15" t="str">
        <f>IF($O15&gt;$K$8,"",INDEX('~150602_BACKUP'!R$3:R$522,MATCH('edited data'!$O15,'~150602_BACKUP'!$X$3:$X$522,0)))</f>
        <v/>
      </c>
      <c r="AG15" t="str">
        <f>IF($O15&gt;$K$8,"",INDEX('~150602_BACKUP'!S$3:S$522,MATCH('edited data'!$O15,'~150602_BACKUP'!$X$3:$X$522,0)))</f>
        <v/>
      </c>
      <c r="AH15" t="str">
        <f>IF($O15&gt;$K$8,"",INDEX('~150602_BACKUP'!T$3:T$522,MATCH('edited data'!$O15,'~150602_BACKUP'!$X$3:$X$522,0)))</f>
        <v/>
      </c>
      <c r="AI15" t="str">
        <f>IF($O15&gt;$K$8,"",INDEX('~150602_BACKUP'!U$3:U$522,MATCH('edited data'!$O15,'~150602_BACKUP'!$X$3:$X$522,0)))</f>
        <v/>
      </c>
      <c r="AJ15" t="str">
        <f>IF($O15&gt;$K$8,"",INDEX('~150602_BACKUP'!V$3:V$522,MATCH('edited data'!$O15,'~150602_BACKUP'!$X$3:$X$522,0)))</f>
        <v/>
      </c>
      <c r="AK15" t="str">
        <f>IF($O15&gt;$K$8,"",INDEX('~150602_BACKUP'!W$3:W$522,MATCH('edited data'!$O15,'~150602_BACKUP'!$X$3:$X$522,0)))</f>
        <v/>
      </c>
      <c r="AL15" t="str">
        <f>IF($O15&gt;$K$8,"",INDEX('~150602_BACKUP'!X$3:X$522,MATCH('edited data'!$O15,'~150602_BACKUP'!$X$3:$X$522,0)))</f>
        <v/>
      </c>
      <c r="AM15" t="str">
        <f t="shared" si="1"/>
        <v/>
      </c>
    </row>
    <row r="16" spans="1:44" x14ac:dyDescent="0.25">
      <c r="B16" s="6" t="s">
        <v>39</v>
      </c>
      <c r="D16" s="5" t="s">
        <v>82</v>
      </c>
    </row>
    <row r="17" spans="2:2" x14ac:dyDescent="0.25">
      <c r="B17" s="6" t="s">
        <v>40</v>
      </c>
    </row>
    <row r="18" spans="2:2" x14ac:dyDescent="0.25">
      <c r="B18" s="6" t="s">
        <v>41</v>
      </c>
    </row>
    <row r="19" spans="2:2" x14ac:dyDescent="0.25">
      <c r="B19" s="6" t="s">
        <v>42</v>
      </c>
    </row>
    <row r="20" spans="2:2" x14ac:dyDescent="0.25">
      <c r="B20" s="6" t="s">
        <v>43</v>
      </c>
    </row>
    <row r="21" spans="2:2" x14ac:dyDescent="0.25">
      <c r="B21" s="6" t="s">
        <v>44</v>
      </c>
    </row>
    <row r="22" spans="2:2" x14ac:dyDescent="0.25">
      <c r="B22" s="6" t="s">
        <v>45</v>
      </c>
    </row>
    <row r="23" spans="2:2" x14ac:dyDescent="0.25">
      <c r="B23" s="6" t="s">
        <v>46</v>
      </c>
    </row>
    <row r="24" spans="2:2" x14ac:dyDescent="0.25">
      <c r="B24" s="6" t="s">
        <v>47</v>
      </c>
    </row>
    <row r="25" spans="2:2" x14ac:dyDescent="0.25">
      <c r="B25" s="6" t="s">
        <v>48</v>
      </c>
    </row>
    <row r="26" spans="2:2" x14ac:dyDescent="0.25">
      <c r="B26" s="6" t="s">
        <v>49</v>
      </c>
    </row>
    <row r="27" spans="2:2" x14ac:dyDescent="0.25">
      <c r="B27" s="6" t="s">
        <v>50</v>
      </c>
    </row>
    <row r="28" spans="2:2" x14ac:dyDescent="0.25">
      <c r="B28" s="6" t="s">
        <v>51</v>
      </c>
    </row>
    <row r="29" spans="2:2" x14ac:dyDescent="0.25">
      <c r="B29" s="6" t="s">
        <v>52</v>
      </c>
    </row>
    <row r="30" spans="2:2" x14ac:dyDescent="0.25">
      <c r="B30" s="6" t="s">
        <v>53</v>
      </c>
    </row>
    <row r="31" spans="2:2" x14ac:dyDescent="0.25">
      <c r="B31" s="6" t="s">
        <v>54</v>
      </c>
    </row>
    <row r="32" spans="2:2" x14ac:dyDescent="0.25">
      <c r="B32" s="6" t="s">
        <v>55</v>
      </c>
    </row>
  </sheetData>
  <dataValidations count="3">
    <dataValidation type="list" allowBlank="1" showInputMessage="1" showErrorMessage="1" sqref="I8">
      <formula1>RIVER</formula1>
    </dataValidation>
    <dataValidation type="list" allowBlank="1" showInputMessage="1" showErrorMessage="1" sqref="J8">
      <formula1>INDIRECT($I$8)</formula1>
    </dataValidation>
    <dataValidation type="list" allowBlank="1" showInputMessage="1" showErrorMessage="1" sqref="AM2">
      <formula1>WATER__TEST</formula1>
    </dataValidation>
  </dataValidations>
  <pageMargins left="0.75" right="0.75" top="1" bottom="1" header="0.5" footer="0.5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analysis</vt:lpstr>
      <vt:lpstr>~150602_BACKUP</vt:lpstr>
      <vt:lpstr>edited data</vt:lpstr>
      <vt:lpstr>Areneuse_Mill_Dam</vt:lpstr>
      <vt:lpstr>Knobbs_Creek</vt:lpstr>
      <vt:lpstr>Newbegun_Creek</vt:lpstr>
      <vt:lpstr>Pasquotank_River</vt:lpstr>
      <vt:lpstr>RIVER</vt:lpstr>
      <vt:lpstr>Sawyers_Creek</vt:lpstr>
      <vt:lpstr>WATER__TEST</vt:lpstr>
      <vt:lpstr>Water_Test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</dc:creator>
  <cp:lastModifiedBy>JAW</cp:lastModifiedBy>
  <dcterms:created xsi:type="dcterms:W3CDTF">2015-06-03T12:08:36Z</dcterms:created>
  <dcterms:modified xsi:type="dcterms:W3CDTF">2016-07-26T12:24:39Z</dcterms:modified>
</cp:coreProperties>
</file>